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ument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N3" i="1"/>
  <c r="R13" i="1" l="1"/>
  <c r="R12" i="1"/>
  <c r="R11" i="1"/>
  <c r="R10" i="1"/>
  <c r="R9" i="1"/>
  <c r="R8" i="1"/>
  <c r="R7" i="1"/>
  <c r="R6" i="1"/>
  <c r="R5" i="1"/>
  <c r="R4" i="1"/>
  <c r="R3" i="1"/>
  <c r="T13" i="1"/>
  <c r="T12" i="1"/>
  <c r="T11" i="1"/>
  <c r="T10" i="1"/>
  <c r="T9" i="1"/>
  <c r="T8" i="1"/>
  <c r="T7" i="1"/>
  <c r="T6" i="1"/>
  <c r="T5" i="1"/>
  <c r="T4" i="1"/>
  <c r="T3" i="1"/>
  <c r="S13" i="1"/>
  <c r="S12" i="1"/>
  <c r="S11" i="1"/>
  <c r="S10" i="1"/>
  <c r="S9" i="1"/>
  <c r="S8" i="1"/>
  <c r="S7" i="1"/>
  <c r="S6" i="1"/>
  <c r="S5" i="1"/>
  <c r="S4" i="1"/>
  <c r="S3" i="1"/>
  <c r="O3" i="1"/>
  <c r="Q13" i="1"/>
  <c r="Q12" i="1"/>
  <c r="Q11" i="1"/>
  <c r="Q10" i="1"/>
  <c r="Q9" i="1"/>
  <c r="Q8" i="1"/>
  <c r="Q7" i="1"/>
  <c r="Q6" i="1"/>
  <c r="Q5" i="1"/>
  <c r="Q4" i="1"/>
  <c r="Q3" i="1"/>
  <c r="P13" i="1"/>
  <c r="P12" i="1"/>
  <c r="P11" i="1"/>
  <c r="P10" i="1"/>
  <c r="P9" i="1"/>
  <c r="P8" i="1"/>
  <c r="P7" i="1"/>
  <c r="P6" i="1"/>
  <c r="P5" i="1"/>
  <c r="P4" i="1"/>
  <c r="P3" i="1"/>
  <c r="M13" i="1"/>
  <c r="M12" i="1"/>
  <c r="M11" i="1"/>
  <c r="M10" i="1"/>
  <c r="M9" i="1"/>
  <c r="M8" i="1"/>
  <c r="M7" i="1"/>
  <c r="M6" i="1"/>
  <c r="M5" i="1"/>
  <c r="M4" i="1"/>
  <c r="M3" i="1"/>
  <c r="O13" i="1"/>
  <c r="O12" i="1"/>
  <c r="O11" i="1"/>
  <c r="O10" i="1"/>
  <c r="O9" i="1"/>
  <c r="O8" i="1"/>
  <c r="O6" i="1"/>
  <c r="O5" i="1"/>
  <c r="O4" i="1"/>
  <c r="N13" i="1"/>
  <c r="N12" i="1"/>
  <c r="N11" i="1"/>
  <c r="N10" i="1"/>
  <c r="N9" i="1"/>
  <c r="N8" i="1"/>
  <c r="N7" i="1"/>
  <c r="N6" i="1"/>
  <c r="N5" i="1"/>
  <c r="N4" i="1"/>
  <c r="L13" i="1"/>
  <c r="L12" i="1"/>
  <c r="L11" i="1"/>
  <c r="L10" i="1"/>
  <c r="L9" i="1"/>
  <c r="L8" i="1"/>
  <c r="L7" i="1"/>
  <c r="L6" i="1"/>
  <c r="L5" i="1"/>
  <c r="L4" i="1"/>
  <c r="L3" i="1"/>
  <c r="G13" i="1"/>
  <c r="G12" i="1"/>
  <c r="G11" i="1"/>
  <c r="G10" i="1"/>
  <c r="G9" i="1"/>
  <c r="G8" i="1"/>
  <c r="G7" i="1"/>
  <c r="G6" i="1"/>
  <c r="G5" i="1"/>
  <c r="G4" i="1"/>
  <c r="G3" i="1"/>
  <c r="E13" i="1"/>
  <c r="E12" i="1"/>
  <c r="E11" i="1"/>
  <c r="E10" i="1"/>
  <c r="E9" i="1"/>
  <c r="E8" i="1"/>
  <c r="E7" i="1"/>
  <c r="E6" i="1"/>
  <c r="E5" i="1"/>
  <c r="E4" i="1"/>
  <c r="E3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<sst xmlns="http://schemas.openxmlformats.org/spreadsheetml/2006/main" count="30" uniqueCount="27">
  <si>
    <t>M2</t>
  </si>
  <si>
    <t>I</t>
  </si>
  <si>
    <t>P1</t>
  </si>
  <si>
    <t>Q1</t>
  </si>
  <si>
    <t>n2</t>
  </si>
  <si>
    <t>об мин</t>
  </si>
  <si>
    <t>мкА</t>
  </si>
  <si>
    <t>Н м</t>
  </si>
  <si>
    <t>дел</t>
  </si>
  <si>
    <t>А</t>
  </si>
  <si>
    <t>Вт</t>
  </si>
  <si>
    <t>В Ар</t>
  </si>
  <si>
    <t>Ix00,5x3</t>
  </si>
  <si>
    <t>Mx0,2</t>
  </si>
  <si>
    <t>Px9x5</t>
  </si>
  <si>
    <t>I1</t>
  </si>
  <si>
    <t>A</t>
  </si>
  <si>
    <t>I1*</t>
  </si>
  <si>
    <t>P2</t>
  </si>
  <si>
    <t>P2*</t>
  </si>
  <si>
    <t>M2*</t>
  </si>
  <si>
    <t>n2*</t>
  </si>
  <si>
    <t>s</t>
  </si>
  <si>
    <t>η</t>
  </si>
  <si>
    <t>CosFi</t>
  </si>
  <si>
    <t>Нужен ли корень из 3?</t>
  </si>
  <si>
    <t>Не уверен n1 = n(ном)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</si>
</sst>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5" xfId="0" applyFont="1" applyBorder="1" applyAlignment="1">
      <alignment horizontal="center"/>
    </xf>
    <xf numFmtId="0" fontId="0" fillId="0" borderId="25" xfId="0" applyBorder="1"/>
    <xf numFmtId="0" fontId="0" fillId="0" borderId="27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12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13" xfId="0" applyBorder="1"/>
    <xf numFmtId="0" fontId="0" fillId="0" borderId="32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17" xfId="0" applyBorder="1"/>
    <xf numFmtId="0" fontId="1" fillId="0" borderId="3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B1" zoomScale="145" zoomScaleNormal="145" workbookViewId="0">
      <selection activeCell="N16" sqref="N16"/>
    </sheetView>
  </sheetViews>
  <sheetFormatPr defaultRowHeight="15" x14ac:dyDescent="0.25"/>
  <sheetData>
    <row r="1" spans="1:20" ht="15.75" thickBot="1" x14ac:dyDescent="0.3">
      <c r="A1" s="11"/>
      <c r="B1" s="37" t="s">
        <v>0</v>
      </c>
      <c r="C1" s="38"/>
      <c r="D1" s="37" t="s">
        <v>1</v>
      </c>
      <c r="E1" s="38"/>
      <c r="F1" s="37" t="s">
        <v>2</v>
      </c>
      <c r="G1" s="38"/>
      <c r="H1" s="37" t="s">
        <v>3</v>
      </c>
      <c r="I1" s="38"/>
      <c r="J1" s="12" t="s">
        <v>4</v>
      </c>
      <c r="L1" s="22" t="s">
        <v>15</v>
      </c>
      <c r="M1" s="26" t="s">
        <v>17</v>
      </c>
      <c r="N1" s="26" t="s">
        <v>18</v>
      </c>
      <c r="O1" s="35" t="s">
        <v>19</v>
      </c>
      <c r="P1" s="30" t="s">
        <v>20</v>
      </c>
      <c r="Q1" s="30" t="s">
        <v>21</v>
      </c>
      <c r="R1" s="26" t="s">
        <v>22</v>
      </c>
      <c r="S1" s="34" t="s">
        <v>23</v>
      </c>
      <c r="T1" s="18" t="s">
        <v>24</v>
      </c>
    </row>
    <row r="2" spans="1:20" s="1" customFormat="1" ht="15.75" thickBot="1" x14ac:dyDescent="0.3">
      <c r="A2" s="10"/>
      <c r="B2" s="13" t="s">
        <v>6</v>
      </c>
      <c r="C2" s="13" t="s">
        <v>7</v>
      </c>
      <c r="D2" s="13" t="s">
        <v>8</v>
      </c>
      <c r="E2" s="13" t="s">
        <v>9</v>
      </c>
      <c r="F2" s="13" t="s">
        <v>8</v>
      </c>
      <c r="G2" s="14" t="s">
        <v>10</v>
      </c>
      <c r="H2" s="13" t="s">
        <v>8</v>
      </c>
      <c r="I2" s="14" t="s">
        <v>11</v>
      </c>
      <c r="J2" s="13" t="s">
        <v>5</v>
      </c>
      <c r="L2" s="8" t="s">
        <v>16</v>
      </c>
      <c r="M2" s="9"/>
      <c r="N2" s="9" t="s">
        <v>10</v>
      </c>
      <c r="O2" s="9"/>
      <c r="P2" s="36"/>
      <c r="Q2" s="36"/>
      <c r="R2" s="9"/>
      <c r="S2" s="36"/>
      <c r="T2" s="12"/>
    </row>
    <row r="3" spans="1:20" x14ac:dyDescent="0.25">
      <c r="A3" s="39"/>
      <c r="B3" s="15">
        <v>90</v>
      </c>
      <c r="C3" s="3">
        <f>B3*0.2</f>
        <v>18</v>
      </c>
      <c r="D3" s="3">
        <v>76</v>
      </c>
      <c r="E3" s="3">
        <f>D3*0.05*3</f>
        <v>11.4</v>
      </c>
      <c r="F3" s="3">
        <v>80</v>
      </c>
      <c r="G3" s="3">
        <f>F3*9*5</f>
        <v>3600</v>
      </c>
      <c r="H3" s="3"/>
      <c r="I3" s="3"/>
      <c r="J3" s="4">
        <v>1455</v>
      </c>
      <c r="L3" s="23">
        <f>E3</f>
        <v>11.4</v>
      </c>
      <c r="M3" s="27">
        <f>L3/11.6</f>
        <v>0.98275862068965525</v>
      </c>
      <c r="N3" s="27">
        <f t="shared" ref="N3:N13" si="0">C3*J3*0.105</f>
        <v>2749.95</v>
      </c>
      <c r="O3" s="27">
        <f>N3/3000</f>
        <v>0.91664999999999996</v>
      </c>
      <c r="P3" s="31">
        <f>C3/20.176</f>
        <v>0.89214908802537674</v>
      </c>
      <c r="Q3" s="31">
        <f>J3/1420</f>
        <v>1.0246478873239437</v>
      </c>
      <c r="R3" s="27">
        <f>(1420-J3)/1420</f>
        <v>-2.464788732394366E-2</v>
      </c>
      <c r="S3" s="31">
        <f>N3/G3</f>
        <v>0.76387499999999997</v>
      </c>
      <c r="T3" s="19">
        <f>G3/(SQRT(3)*136*L3)</f>
        <v>1.3405966002855088</v>
      </c>
    </row>
    <row r="4" spans="1:20" x14ac:dyDescent="0.25">
      <c r="A4" s="40"/>
      <c r="B4" s="16">
        <v>70</v>
      </c>
      <c r="C4" s="2">
        <f t="shared" ref="C4:C13" si="1">B4*0.2</f>
        <v>14</v>
      </c>
      <c r="D4" s="2">
        <v>68</v>
      </c>
      <c r="E4" s="2">
        <f t="shared" ref="E4:E13" si="2">D4*0.05*3</f>
        <v>10.200000000000001</v>
      </c>
      <c r="F4" s="2">
        <v>65</v>
      </c>
      <c r="G4" s="2">
        <f t="shared" ref="G4:G13" si="3">F4*9*5</f>
        <v>2925</v>
      </c>
      <c r="H4" s="2"/>
      <c r="I4" s="2"/>
      <c r="J4" s="5">
        <v>1466</v>
      </c>
      <c r="L4" s="24">
        <f t="shared" ref="L4:L13" si="4">E4</f>
        <v>10.200000000000001</v>
      </c>
      <c r="M4" s="28">
        <f t="shared" ref="M4:M13" si="5">L4/11.6</f>
        <v>0.8793103448275863</v>
      </c>
      <c r="N4" s="28">
        <f t="shared" si="0"/>
        <v>2155.02</v>
      </c>
      <c r="O4" s="28">
        <f t="shared" ref="O4:O13" si="6">N4/3000</f>
        <v>0.71833999999999998</v>
      </c>
      <c r="P4" s="32">
        <f t="shared" ref="P4:P13" si="7">C4/20.176</f>
        <v>0.69389373513084862</v>
      </c>
      <c r="Q4" s="32">
        <f t="shared" ref="Q4:Q13" si="8">J4/1420</f>
        <v>1.0323943661971831</v>
      </c>
      <c r="R4" s="28">
        <f t="shared" ref="R4:R13" si="9">(1420-J4)/1420</f>
        <v>-3.2394366197183097E-2</v>
      </c>
      <c r="S4" s="32">
        <f t="shared" ref="S4:S13" si="10">N4/G4</f>
        <v>0.73675897435897431</v>
      </c>
      <c r="T4" s="20">
        <f t="shared" ref="T4:T13" si="11">G4/(SQRT(3)*136*L4)</f>
        <v>1.217380000994561</v>
      </c>
    </row>
    <row r="5" spans="1:20" x14ac:dyDescent="0.25">
      <c r="A5" s="40"/>
      <c r="B5" s="16">
        <v>50</v>
      </c>
      <c r="C5" s="2">
        <f t="shared" si="1"/>
        <v>10</v>
      </c>
      <c r="D5" s="2">
        <v>60</v>
      </c>
      <c r="E5" s="2">
        <f t="shared" si="2"/>
        <v>9</v>
      </c>
      <c r="F5" s="2">
        <v>50</v>
      </c>
      <c r="G5" s="2">
        <f t="shared" si="3"/>
        <v>2250</v>
      </c>
      <c r="H5" s="2"/>
      <c r="I5" s="2"/>
      <c r="J5" s="5">
        <v>1470</v>
      </c>
      <c r="L5" s="24">
        <f t="shared" si="4"/>
        <v>9</v>
      </c>
      <c r="M5" s="28">
        <f t="shared" si="5"/>
        <v>0.77586206896551724</v>
      </c>
      <c r="N5" s="28">
        <f t="shared" si="0"/>
        <v>1543.5</v>
      </c>
      <c r="O5" s="28">
        <f t="shared" si="6"/>
        <v>0.51449999999999996</v>
      </c>
      <c r="P5" s="32">
        <f t="shared" si="7"/>
        <v>0.4956383822363204</v>
      </c>
      <c r="Q5" s="32">
        <f t="shared" si="8"/>
        <v>1.0352112676056338</v>
      </c>
      <c r="R5" s="28">
        <f t="shared" si="9"/>
        <v>-3.5211267605633804E-2</v>
      </c>
      <c r="S5" s="32">
        <f t="shared" si="10"/>
        <v>0.68600000000000005</v>
      </c>
      <c r="T5" s="20">
        <f t="shared" si="11"/>
        <v>1.0613056418926945</v>
      </c>
    </row>
    <row r="6" spans="1:20" x14ac:dyDescent="0.25">
      <c r="A6" s="40"/>
      <c r="B6" s="16">
        <v>30</v>
      </c>
      <c r="C6" s="2">
        <f t="shared" si="1"/>
        <v>6</v>
      </c>
      <c r="D6" s="2">
        <v>56</v>
      </c>
      <c r="E6" s="2">
        <f t="shared" si="2"/>
        <v>8.4</v>
      </c>
      <c r="F6" s="2">
        <v>37</v>
      </c>
      <c r="G6" s="2">
        <f t="shared" si="3"/>
        <v>1665</v>
      </c>
      <c r="H6" s="2"/>
      <c r="I6" s="2"/>
      <c r="J6" s="5">
        <v>1484</v>
      </c>
      <c r="L6" s="24">
        <f t="shared" si="4"/>
        <v>8.4</v>
      </c>
      <c r="M6" s="28">
        <f t="shared" si="5"/>
        <v>0.72413793103448276</v>
      </c>
      <c r="N6" s="28">
        <f t="shared" si="0"/>
        <v>934.92</v>
      </c>
      <c r="O6" s="28">
        <f t="shared" si="6"/>
        <v>0.31163999999999997</v>
      </c>
      <c r="P6" s="32">
        <f t="shared" si="7"/>
        <v>0.29738302934179223</v>
      </c>
      <c r="Q6" s="32">
        <f t="shared" si="8"/>
        <v>1.0450704225352112</v>
      </c>
      <c r="R6" s="28">
        <f t="shared" si="9"/>
        <v>-4.507042253521127E-2</v>
      </c>
      <c r="S6" s="32">
        <f t="shared" si="10"/>
        <v>0.56151351351351353</v>
      </c>
      <c r="T6" s="20">
        <f t="shared" si="11"/>
        <v>0.84146375892920766</v>
      </c>
    </row>
    <row r="7" spans="1:20" x14ac:dyDescent="0.25">
      <c r="A7" s="40"/>
      <c r="B7" s="16">
        <v>10</v>
      </c>
      <c r="C7" s="2">
        <f t="shared" si="1"/>
        <v>2</v>
      </c>
      <c r="D7" s="2">
        <v>54</v>
      </c>
      <c r="E7" s="2">
        <f t="shared" si="2"/>
        <v>8.1000000000000014</v>
      </c>
      <c r="F7" s="2">
        <v>20</v>
      </c>
      <c r="G7" s="2">
        <f t="shared" si="3"/>
        <v>900</v>
      </c>
      <c r="H7" s="2"/>
      <c r="I7" s="2"/>
      <c r="J7" s="5">
        <v>1493</v>
      </c>
      <c r="L7" s="24">
        <f t="shared" si="4"/>
        <v>8.1000000000000014</v>
      </c>
      <c r="M7" s="28">
        <f t="shared" si="5"/>
        <v>0.69827586206896564</v>
      </c>
      <c r="N7" s="28">
        <f t="shared" si="0"/>
        <v>313.52999999999997</v>
      </c>
      <c r="O7" s="28">
        <f t="shared" si="6"/>
        <v>0.10450999999999999</v>
      </c>
      <c r="P7" s="32">
        <f t="shared" si="7"/>
        <v>9.9127676447264085E-2</v>
      </c>
      <c r="Q7" s="32">
        <f t="shared" si="8"/>
        <v>1.0514084507042254</v>
      </c>
      <c r="R7" s="28">
        <f t="shared" si="9"/>
        <v>-5.1408450704225353E-2</v>
      </c>
      <c r="S7" s="32">
        <f t="shared" si="10"/>
        <v>0.34836666666666666</v>
      </c>
      <c r="T7" s="20">
        <f t="shared" si="11"/>
        <v>0.47169139639675295</v>
      </c>
    </row>
    <row r="8" spans="1:20" ht="15.75" thickBot="1" x14ac:dyDescent="0.3">
      <c r="A8" s="41"/>
      <c r="B8" s="17">
        <v>0</v>
      </c>
      <c r="C8" s="6">
        <f t="shared" si="1"/>
        <v>0</v>
      </c>
      <c r="D8" s="6">
        <v>53</v>
      </c>
      <c r="E8" s="6">
        <f t="shared" si="2"/>
        <v>7.9500000000000011</v>
      </c>
      <c r="F8" s="6">
        <v>15</v>
      </c>
      <c r="G8" s="6">
        <f t="shared" si="3"/>
        <v>675</v>
      </c>
      <c r="H8" s="6"/>
      <c r="I8" s="6"/>
      <c r="J8" s="7">
        <v>1497</v>
      </c>
      <c r="L8" s="25">
        <f t="shared" si="4"/>
        <v>7.9500000000000011</v>
      </c>
      <c r="M8" s="29">
        <f t="shared" si="5"/>
        <v>0.68534482758620696</v>
      </c>
      <c r="N8" s="29">
        <f t="shared" si="0"/>
        <v>0</v>
      </c>
      <c r="O8" s="29">
        <f t="shared" si="6"/>
        <v>0</v>
      </c>
      <c r="P8" s="33">
        <f t="shared" si="7"/>
        <v>0</v>
      </c>
      <c r="Q8" s="33">
        <f t="shared" si="8"/>
        <v>1.0542253521126761</v>
      </c>
      <c r="R8" s="29">
        <f t="shared" si="9"/>
        <v>-5.4225352112676053E-2</v>
      </c>
      <c r="S8" s="33">
        <f t="shared" si="10"/>
        <v>0</v>
      </c>
      <c r="T8" s="21">
        <f t="shared" si="11"/>
        <v>0.3604434255484622</v>
      </c>
    </row>
    <row r="9" spans="1:20" x14ac:dyDescent="0.25">
      <c r="A9" s="39"/>
      <c r="B9" s="15">
        <v>40</v>
      </c>
      <c r="C9" s="3">
        <f t="shared" si="1"/>
        <v>8</v>
      </c>
      <c r="D9" s="3">
        <v>27</v>
      </c>
      <c r="E9" s="3">
        <f t="shared" si="2"/>
        <v>4.0500000000000007</v>
      </c>
      <c r="F9" s="3">
        <v>33</v>
      </c>
      <c r="G9" s="3">
        <f t="shared" si="3"/>
        <v>1485</v>
      </c>
      <c r="H9" s="3"/>
      <c r="I9" s="3"/>
      <c r="J9" s="4">
        <v>1443</v>
      </c>
      <c r="L9" s="23">
        <f t="shared" si="4"/>
        <v>4.0500000000000007</v>
      </c>
      <c r="M9" s="27">
        <f t="shared" si="5"/>
        <v>0.34913793103448282</v>
      </c>
      <c r="N9" s="27">
        <f t="shared" si="0"/>
        <v>1212.1199999999999</v>
      </c>
      <c r="O9" s="27">
        <f t="shared" si="6"/>
        <v>0.40403999999999995</v>
      </c>
      <c r="P9" s="31">
        <f t="shared" si="7"/>
        <v>0.39651070578905634</v>
      </c>
      <c r="Q9" s="31">
        <f t="shared" si="8"/>
        <v>1.0161971830985916</v>
      </c>
      <c r="R9" s="27">
        <f t="shared" si="9"/>
        <v>-1.6197183098591549E-2</v>
      </c>
      <c r="S9" s="31">
        <f t="shared" si="10"/>
        <v>0.81624242424242421</v>
      </c>
      <c r="T9" s="19">
        <f t="shared" si="11"/>
        <v>1.5565816081092849</v>
      </c>
    </row>
    <row r="10" spans="1:20" x14ac:dyDescent="0.25">
      <c r="A10" s="40"/>
      <c r="B10" s="16">
        <v>30</v>
      </c>
      <c r="C10" s="2">
        <f t="shared" si="1"/>
        <v>6</v>
      </c>
      <c r="D10" s="2">
        <v>23</v>
      </c>
      <c r="E10" s="2">
        <f t="shared" si="2"/>
        <v>3.45</v>
      </c>
      <c r="F10" s="2">
        <v>28</v>
      </c>
      <c r="G10" s="2">
        <f t="shared" si="3"/>
        <v>1260</v>
      </c>
      <c r="H10" s="2"/>
      <c r="I10" s="2"/>
      <c r="J10" s="5">
        <v>1459</v>
      </c>
      <c r="L10" s="24">
        <f t="shared" si="4"/>
        <v>3.45</v>
      </c>
      <c r="M10" s="28">
        <f t="shared" si="5"/>
        <v>0.29741379310344829</v>
      </c>
      <c r="N10" s="28">
        <f t="shared" si="0"/>
        <v>919.17</v>
      </c>
      <c r="O10" s="28">
        <f t="shared" si="6"/>
        <v>0.30639</v>
      </c>
      <c r="P10" s="32">
        <f t="shared" si="7"/>
        <v>0.29738302934179223</v>
      </c>
      <c r="Q10" s="32">
        <f t="shared" si="8"/>
        <v>1.0274647887323944</v>
      </c>
      <c r="R10" s="28">
        <f t="shared" si="9"/>
        <v>-2.7464788732394368E-2</v>
      </c>
      <c r="S10" s="32">
        <f t="shared" si="10"/>
        <v>0.72949999999999993</v>
      </c>
      <c r="T10" s="20">
        <f t="shared" si="11"/>
        <v>1.5504291116345448</v>
      </c>
    </row>
    <row r="11" spans="1:20" x14ac:dyDescent="0.25">
      <c r="A11" s="40"/>
      <c r="B11" s="16">
        <v>20</v>
      </c>
      <c r="C11" s="2">
        <f t="shared" si="1"/>
        <v>4</v>
      </c>
      <c r="D11" s="2">
        <v>17</v>
      </c>
      <c r="E11" s="2">
        <f t="shared" si="2"/>
        <v>2.5500000000000003</v>
      </c>
      <c r="F11" s="2">
        <v>20</v>
      </c>
      <c r="G11" s="2">
        <f t="shared" si="3"/>
        <v>900</v>
      </c>
      <c r="H11" s="2"/>
      <c r="I11" s="2"/>
      <c r="J11" s="5">
        <v>1469</v>
      </c>
      <c r="L11" s="24">
        <f t="shared" si="4"/>
        <v>2.5500000000000003</v>
      </c>
      <c r="M11" s="28">
        <f t="shared" si="5"/>
        <v>0.21982758620689657</v>
      </c>
      <c r="N11" s="28">
        <f t="shared" si="0"/>
        <v>616.98</v>
      </c>
      <c r="O11" s="28">
        <f t="shared" si="6"/>
        <v>0.20566000000000001</v>
      </c>
      <c r="P11" s="32">
        <f t="shared" si="7"/>
        <v>0.19825535289452817</v>
      </c>
      <c r="Q11" s="32">
        <f t="shared" si="8"/>
        <v>1.0345070422535212</v>
      </c>
      <c r="R11" s="28">
        <f t="shared" si="9"/>
        <v>-3.4507042253521129E-2</v>
      </c>
      <c r="S11" s="32">
        <f t="shared" si="10"/>
        <v>0.68553333333333333</v>
      </c>
      <c r="T11" s="20">
        <f t="shared" si="11"/>
        <v>1.4983138473779214</v>
      </c>
    </row>
    <row r="12" spans="1:20" x14ac:dyDescent="0.25">
      <c r="A12" s="40"/>
      <c r="B12" s="16">
        <v>10</v>
      </c>
      <c r="C12" s="2">
        <f t="shared" si="1"/>
        <v>2</v>
      </c>
      <c r="D12" s="2">
        <v>12</v>
      </c>
      <c r="E12" s="2">
        <f t="shared" si="2"/>
        <v>1.8000000000000003</v>
      </c>
      <c r="F12" s="2">
        <v>11</v>
      </c>
      <c r="G12" s="2">
        <f t="shared" si="3"/>
        <v>495</v>
      </c>
      <c r="H12" s="2"/>
      <c r="I12" s="2"/>
      <c r="J12" s="5">
        <v>1485</v>
      </c>
      <c r="L12" s="24">
        <f t="shared" si="4"/>
        <v>1.8000000000000003</v>
      </c>
      <c r="M12" s="28">
        <f t="shared" si="5"/>
        <v>0.15517241379310348</v>
      </c>
      <c r="N12" s="28">
        <f t="shared" si="0"/>
        <v>311.84999999999997</v>
      </c>
      <c r="O12" s="28">
        <f t="shared" si="6"/>
        <v>0.10394999999999999</v>
      </c>
      <c r="P12" s="32">
        <f t="shared" si="7"/>
        <v>9.9127676447264085E-2</v>
      </c>
      <c r="Q12" s="32">
        <f t="shared" si="8"/>
        <v>1.045774647887324</v>
      </c>
      <c r="R12" s="28">
        <f t="shared" si="9"/>
        <v>-4.5774647887323945E-2</v>
      </c>
      <c r="S12" s="32">
        <f t="shared" si="10"/>
        <v>0.62999999999999989</v>
      </c>
      <c r="T12" s="20">
        <f t="shared" si="11"/>
        <v>1.1674362060819636</v>
      </c>
    </row>
    <row r="13" spans="1:20" ht="15.75" thickBot="1" x14ac:dyDescent="0.3">
      <c r="A13" s="41"/>
      <c r="B13" s="17">
        <v>0</v>
      </c>
      <c r="C13" s="6">
        <f t="shared" si="1"/>
        <v>0</v>
      </c>
      <c r="D13" s="6">
        <v>10</v>
      </c>
      <c r="E13" s="6">
        <f t="shared" si="2"/>
        <v>1.5</v>
      </c>
      <c r="F13" s="6">
        <v>6</v>
      </c>
      <c r="G13" s="6">
        <f t="shared" si="3"/>
        <v>270</v>
      </c>
      <c r="H13" s="6"/>
      <c r="I13" s="6"/>
      <c r="J13" s="7">
        <v>1497</v>
      </c>
      <c r="L13" s="25">
        <f t="shared" si="4"/>
        <v>1.5</v>
      </c>
      <c r="M13" s="29">
        <f t="shared" si="5"/>
        <v>0.12931034482758622</v>
      </c>
      <c r="N13" s="29">
        <f t="shared" si="0"/>
        <v>0</v>
      </c>
      <c r="O13" s="29">
        <f t="shared" si="6"/>
        <v>0</v>
      </c>
      <c r="P13" s="33">
        <f t="shared" si="7"/>
        <v>0</v>
      </c>
      <c r="Q13" s="33">
        <f t="shared" si="8"/>
        <v>1.0542253521126761</v>
      </c>
      <c r="R13" s="29">
        <f t="shared" si="9"/>
        <v>-5.4225352112676053E-2</v>
      </c>
      <c r="S13" s="33">
        <f t="shared" si="10"/>
        <v>0</v>
      </c>
      <c r="T13" s="21">
        <f t="shared" si="11"/>
        <v>0.76414006216274</v>
      </c>
    </row>
    <row r="15" spans="1:20" x14ac:dyDescent="0.25">
      <c r="A15" t="s">
        <v>13</v>
      </c>
      <c r="T15" t="s">
        <v>25</v>
      </c>
    </row>
    <row r="16" spans="1:20" x14ac:dyDescent="0.25">
      <c r="A16" t="s">
        <v>12</v>
      </c>
      <c r="T16" t="s">
        <v>26</v>
      </c>
    </row>
    <row r="17" spans="1:1" x14ac:dyDescent="0.25">
      <c r="A17" t="s">
        <v>14</v>
      </c>
    </row>
  </sheetData>
  <mergeCells count="6">
    <mergeCell ref="A9:A13"/>
    <mergeCell ref="B1:C1"/>
    <mergeCell ref="D1:E1"/>
    <mergeCell ref="F1:G1"/>
    <mergeCell ref="H1:I1"/>
    <mergeCell ref="A3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</dc:creator>
  <cp:lastModifiedBy>Никита</cp:lastModifiedBy>
  <dcterms:created xsi:type="dcterms:W3CDTF">2015-05-25T17:11:43Z</dcterms:created>
  <dcterms:modified xsi:type="dcterms:W3CDTF">2015-05-25T19:03:12Z</dcterms:modified>
</cp:coreProperties>
</file>