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4d253d9b7101a515/Документы/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C15" i="1"/>
  <c r="C13" i="1"/>
  <c r="B13" i="1"/>
  <c r="N12" i="1"/>
  <c r="N11" i="1"/>
  <c r="N10" i="1"/>
  <c r="N9" i="1"/>
  <c r="N8" i="1"/>
  <c r="N7" i="1"/>
  <c r="N6" i="1"/>
  <c r="N5" i="1"/>
  <c r="N4" i="1"/>
  <c r="N3" i="1"/>
  <c r="N2" i="1"/>
  <c r="M12" i="1"/>
  <c r="M11" i="1"/>
  <c r="M10" i="1"/>
  <c r="M9" i="1"/>
  <c r="M8" i="1"/>
  <c r="M7" i="1"/>
  <c r="M6" i="1"/>
  <c r="M5" i="1"/>
  <c r="M4" i="1"/>
  <c r="M3" i="1"/>
  <c r="M2" i="1"/>
  <c r="L12" i="1"/>
  <c r="L11" i="1"/>
  <c r="L10" i="1"/>
  <c r="L9" i="1"/>
  <c r="L8" i="1"/>
  <c r="L7" i="1"/>
  <c r="L6" i="1"/>
  <c r="L5" i="1"/>
  <c r="L4" i="1"/>
  <c r="L3" i="1"/>
  <c r="L2" i="1"/>
  <c r="K12" i="1"/>
  <c r="K11" i="1"/>
  <c r="K10" i="1"/>
  <c r="K9" i="1"/>
  <c r="K8" i="1"/>
  <c r="K7" i="1"/>
  <c r="K6" i="1"/>
  <c r="K5" i="1"/>
  <c r="K4" i="1"/>
  <c r="K3" i="1"/>
  <c r="K2" i="1"/>
  <c r="J12" i="1"/>
  <c r="J11" i="1"/>
  <c r="J10" i="1"/>
  <c r="J9" i="1"/>
  <c r="J8" i="1"/>
  <c r="J7" i="1"/>
  <c r="J6" i="1"/>
  <c r="J5" i="1"/>
  <c r="J4" i="1"/>
  <c r="J3" i="1"/>
  <c r="J2" i="1"/>
  <c r="I12" i="1"/>
  <c r="I11" i="1"/>
  <c r="I10" i="1"/>
  <c r="I9" i="1"/>
  <c r="I8" i="1"/>
  <c r="I7" i="1"/>
  <c r="I6" i="1"/>
  <c r="I5" i="1"/>
  <c r="I4" i="1"/>
  <c r="I3" i="1"/>
  <c r="I2" i="1"/>
  <c r="H12" i="1"/>
  <c r="H11" i="1"/>
  <c r="H10" i="1"/>
  <c r="H9" i="1"/>
  <c r="H8" i="1"/>
  <c r="H7" i="1"/>
  <c r="H6" i="1"/>
  <c r="H5" i="1"/>
  <c r="H4" i="1"/>
  <c r="H3" i="1"/>
  <c r="H2" i="1"/>
  <c r="G12" i="1"/>
  <c r="G11" i="1"/>
  <c r="G10" i="1"/>
  <c r="G9" i="1"/>
  <c r="G8" i="1"/>
  <c r="G7" i="1"/>
  <c r="G6" i="1"/>
  <c r="G5" i="1"/>
  <c r="G4" i="1"/>
  <c r="G3" i="1"/>
  <c r="G2" i="1"/>
  <c r="F12" i="1"/>
  <c r="F11" i="1"/>
  <c r="F10" i="1"/>
  <c r="F9" i="1"/>
  <c r="F8" i="1"/>
  <c r="F7" i="1"/>
  <c r="F6" i="1"/>
  <c r="F5" i="1"/>
  <c r="F4" i="1"/>
  <c r="F3" i="1"/>
  <c r="F2" i="1"/>
  <c r="E12" i="1"/>
  <c r="E11" i="1"/>
  <c r="E10" i="1"/>
  <c r="E9" i="1"/>
  <c r="E8" i="1"/>
  <c r="E7" i="1"/>
  <c r="E6" i="1"/>
  <c r="E5" i="1"/>
  <c r="E4" i="1"/>
  <c r="E3" i="1"/>
  <c r="E2" i="1"/>
  <c r="D12" i="1"/>
  <c r="D11" i="1"/>
  <c r="D10" i="1"/>
  <c r="D9" i="1"/>
  <c r="D8" i="1"/>
  <c r="D7" i="1"/>
  <c r="D6" i="1"/>
  <c r="D5" i="1"/>
  <c r="D4" i="1"/>
  <c r="D3" i="1"/>
  <c r="D2" i="1"/>
  <c r="C12" i="1"/>
  <c r="C11" i="1"/>
  <c r="C10" i="1"/>
  <c r="C9" i="1"/>
  <c r="C8" i="1"/>
  <c r="C7" i="1"/>
  <c r="C6" i="1"/>
  <c r="C5" i="1"/>
  <c r="C4" i="1"/>
  <c r="C3" i="1"/>
  <c r="C2" i="1"/>
  <c r="B12" i="1"/>
  <c r="B11" i="1"/>
  <c r="B10" i="1"/>
  <c r="B9" i="1"/>
  <c r="B8" i="1"/>
  <c r="B7" i="1"/>
  <c r="B6" i="1"/>
  <c r="B5" i="1"/>
  <c r="B4" i="1"/>
  <c r="B3" i="1"/>
  <c r="B2" i="1"/>
  <c r="A4" i="1"/>
  <c r="A5" i="1" s="1"/>
  <c r="A6" i="1" s="1"/>
  <c r="A7" i="1" s="1"/>
  <c r="A8" i="1" s="1"/>
  <c r="A9" i="1" s="1"/>
  <c r="A10" i="1" s="1"/>
  <c r="A11" i="1" s="1"/>
  <c r="A12" i="1" s="1"/>
  <c r="A3" i="1"/>
  <c r="D13" i="1" l="1"/>
  <c r="E13" i="1" l="1"/>
  <c r="K13" i="1"/>
  <c r="F13" i="1" l="1"/>
  <c r="J13" i="1"/>
  <c r="L13" i="1" l="1"/>
  <c r="G13" i="1"/>
  <c r="H13" i="1"/>
  <c r="I13" i="1"/>
  <c r="M13" i="1"/>
  <c r="N13" i="1"/>
</calcChain>
</file>

<file path=xl/sharedStrings.xml><?xml version="1.0" encoding="utf-8"?>
<sst xmlns="http://schemas.openxmlformats.org/spreadsheetml/2006/main" count="15" uniqueCount="15">
  <si>
    <t>L</t>
  </si>
  <si>
    <t>X(L)</t>
  </si>
  <si>
    <t>X©</t>
  </si>
  <si>
    <t>X</t>
  </si>
  <si>
    <t>Z</t>
  </si>
  <si>
    <t>I</t>
  </si>
  <si>
    <t>U®</t>
  </si>
  <si>
    <t>U©</t>
  </si>
  <si>
    <t>U(L)</t>
  </si>
  <si>
    <t>cos(fi)</t>
  </si>
  <si>
    <t>(fi)</t>
  </si>
  <si>
    <t>P</t>
  </si>
  <si>
    <t>Q</t>
  </si>
  <si>
    <t>S</t>
  </si>
  <si>
    <t>резонанс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</si>
</sst>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1" fillId="2" borderId="1" xfId="1" applyBorder="1"/>
    <xf numFmtId="2" fontId="1" fillId="2" borderId="1" xfId="1" applyNumberFormat="1" applyBorder="1"/>
    <xf numFmtId="0" fontId="0" fillId="0" borderId="3" xfId="0" applyBorder="1"/>
    <xf numFmtId="2" fontId="0" fillId="0" borderId="3" xfId="0" applyNumberFormat="1" applyBorder="1"/>
    <xf numFmtId="0" fontId="0" fillId="0" borderId="2" xfId="0" applyBorder="1"/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L6" sqref="L6"/>
    </sheetView>
  </sheetViews>
  <sheetFormatPr defaultRowHeight="15" x14ac:dyDescent="0.25"/>
  <cols>
    <col min="3" max="3" width="12" bestFit="1" customWidth="1"/>
    <col min="10" max="10" width="10.5703125" bestFit="1" customWidth="1"/>
  </cols>
  <sheetData>
    <row r="1" spans="1:15" ht="15.75" thickBo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8</v>
      </c>
      <c r="I1" s="7" t="s">
        <v>7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</row>
    <row r="2" spans="1:15" x14ac:dyDescent="0.25">
      <c r="A2" s="5">
        <v>0.1</v>
      </c>
      <c r="B2" s="5">
        <f>314*A2</f>
        <v>31.400000000000002</v>
      </c>
      <c r="C2" s="5">
        <f>1/(314*3*10^-5)</f>
        <v>106.15711252653927</v>
      </c>
      <c r="D2" s="5">
        <f>B2-C2</f>
        <v>-74.75711252653926</v>
      </c>
      <c r="E2" s="5">
        <f>(1600+D2^2)^(1/2)</f>
        <v>84.785764567559653</v>
      </c>
      <c r="F2" s="5">
        <f>80/E2</f>
        <v>0.94355462155741698</v>
      </c>
      <c r="G2" s="5">
        <f>40*F2</f>
        <v>37.742184862296682</v>
      </c>
      <c r="H2" s="5">
        <f>B2*F2</f>
        <v>29.627615116902895</v>
      </c>
      <c r="I2" s="5">
        <f>C2*F2</f>
        <v>100.16503413560689</v>
      </c>
      <c r="J2" s="6">
        <f>40/E2</f>
        <v>0.47177731077870849</v>
      </c>
      <c r="K2" s="6">
        <f>ATAN(D2/40)</f>
        <v>-1.0794908966145824</v>
      </c>
      <c r="L2" s="6">
        <f>40*F2^2</f>
        <v>35.611812954494418</v>
      </c>
      <c r="M2" s="6">
        <f>D2*F2^2</f>
        <v>-66.555907707830187</v>
      </c>
      <c r="N2" s="6">
        <f>E2*F2^2</f>
        <v>75.484369724593364</v>
      </c>
    </row>
    <row r="3" spans="1:15" x14ac:dyDescent="0.25">
      <c r="A3" s="1">
        <f>A2+0.05</f>
        <v>0.15000000000000002</v>
      </c>
      <c r="B3" s="1">
        <f t="shared" ref="B3:B12" si="0">314*A3</f>
        <v>47.100000000000009</v>
      </c>
      <c r="C3" s="1">
        <f>1/(314*3*10^-5)</f>
        <v>106.15711252653927</v>
      </c>
      <c r="D3" s="1">
        <f t="shared" ref="D3:D12" si="1">B3-C3</f>
        <v>-59.057112526539257</v>
      </c>
      <c r="E3" s="1">
        <f t="shared" ref="E3:E12" si="2">(1600+D3^2)^(1/2)</f>
        <v>71.328413272498352</v>
      </c>
      <c r="F3" s="1">
        <f t="shared" ref="F3:F12" si="3">80/E3</f>
        <v>1.1215726851286218</v>
      </c>
      <c r="G3" s="1">
        <f t="shared" ref="G3:G12" si="4">40*F3</f>
        <v>44.862907405144874</v>
      </c>
      <c r="H3" s="1">
        <f t="shared" ref="H3:H12" si="5">B3*F3</f>
        <v>52.826073469558096</v>
      </c>
      <c r="I3" s="1">
        <f t="shared" ref="I3:I12" si="6">C3*F3</f>
        <v>119.06291774189191</v>
      </c>
      <c r="J3" s="2">
        <f t="shared" ref="J3:J12" si="7">40/E3</f>
        <v>0.56078634256431092</v>
      </c>
      <c r="K3" s="2">
        <f t="shared" ref="K3:K12" si="8">ATAN(D3/40)</f>
        <v>-0.97546109758690336</v>
      </c>
      <c r="L3" s="2">
        <f t="shared" ref="L3:L12" si="9">40*F3^2</f>
        <v>50.317011521065069</v>
      </c>
      <c r="M3" s="2">
        <f t="shared" ref="M3:M12" si="10">D3*F3^2</f>
        <v>-74.289435284967794</v>
      </c>
      <c r="N3" s="2">
        <f t="shared" ref="N3:N12" si="11">E3*F3^2</f>
        <v>89.725814810289748</v>
      </c>
    </row>
    <row r="4" spans="1:15" x14ac:dyDescent="0.25">
      <c r="A4" s="1">
        <f t="shared" ref="A4:A12" si="12">A3+0.05</f>
        <v>0.2</v>
      </c>
      <c r="B4" s="1">
        <f t="shared" si="0"/>
        <v>62.800000000000004</v>
      </c>
      <c r="C4" s="1">
        <f>1/(314*3*10^-5)</f>
        <v>106.15711252653927</v>
      </c>
      <c r="D4" s="1">
        <f t="shared" si="1"/>
        <v>-43.357112526539261</v>
      </c>
      <c r="E4" s="1">
        <f t="shared" si="2"/>
        <v>58.99016194789592</v>
      </c>
      <c r="F4" s="1">
        <f t="shared" si="3"/>
        <v>1.3561583382439495</v>
      </c>
      <c r="G4" s="1">
        <f t="shared" si="4"/>
        <v>54.246333529757976</v>
      </c>
      <c r="H4" s="1">
        <f t="shared" si="5"/>
        <v>85.166743641720032</v>
      </c>
      <c r="I4" s="1">
        <f t="shared" si="6"/>
        <v>143.96585331676744</v>
      </c>
      <c r="J4" s="2">
        <f t="shared" si="7"/>
        <v>0.67807916912197475</v>
      </c>
      <c r="K4" s="2">
        <f t="shared" si="8"/>
        <v>-0.82565026821072252</v>
      </c>
      <c r="L4" s="2">
        <f t="shared" si="9"/>
        <v>73.566617535543614</v>
      </c>
      <c r="M4" s="2">
        <f t="shared" si="10"/>
        <v>-79.740902867136029</v>
      </c>
      <c r="N4" s="2">
        <f t="shared" si="11"/>
        <v>108.49266705951595</v>
      </c>
    </row>
    <row r="5" spans="1:15" x14ac:dyDescent="0.25">
      <c r="A5" s="1">
        <f t="shared" si="12"/>
        <v>0.25</v>
      </c>
      <c r="B5" s="1">
        <f t="shared" si="0"/>
        <v>78.5</v>
      </c>
      <c r="C5" s="1">
        <f>1/(314*3*10^-5)</f>
        <v>106.15711252653927</v>
      </c>
      <c r="D5" s="1">
        <f t="shared" si="1"/>
        <v>-27.657112526539265</v>
      </c>
      <c r="E5" s="1">
        <f t="shared" si="2"/>
        <v>48.630400710930353</v>
      </c>
      <c r="F5" s="1">
        <f t="shared" si="3"/>
        <v>1.6450615012518064</v>
      </c>
      <c r="G5" s="1">
        <f t="shared" si="4"/>
        <v>65.802460050072256</v>
      </c>
      <c r="H5" s="1">
        <f t="shared" si="5"/>
        <v>129.13732784826681</v>
      </c>
      <c r="I5" s="1">
        <f t="shared" si="6"/>
        <v>174.63497890146562</v>
      </c>
      <c r="J5" s="2">
        <f t="shared" si="7"/>
        <v>0.8225307506259032</v>
      </c>
      <c r="K5" s="2">
        <f t="shared" si="8"/>
        <v>-0.60494962034472466</v>
      </c>
      <c r="L5" s="2">
        <f t="shared" si="9"/>
        <v>108.24909371603388</v>
      </c>
      <c r="M5" s="2">
        <f t="shared" si="10"/>
        <v>-74.846434145006086</v>
      </c>
      <c r="N5" s="2">
        <f t="shared" si="11"/>
        <v>131.60492010014451</v>
      </c>
    </row>
    <row r="6" spans="1:15" x14ac:dyDescent="0.25">
      <c r="A6" s="1">
        <f t="shared" si="12"/>
        <v>0.3</v>
      </c>
      <c r="B6" s="1">
        <f t="shared" si="0"/>
        <v>94.2</v>
      </c>
      <c r="C6" s="1">
        <f>1/(314*3*10^-5)</f>
        <v>106.15711252653927</v>
      </c>
      <c r="D6" s="1">
        <f t="shared" si="1"/>
        <v>-11.957112526539262</v>
      </c>
      <c r="E6" s="1">
        <f t="shared" si="2"/>
        <v>41.748922620497915</v>
      </c>
      <c r="F6" s="1">
        <f t="shared" si="3"/>
        <v>1.9162171136057424</v>
      </c>
      <c r="G6" s="1">
        <f t="shared" si="4"/>
        <v>76.648684544229695</v>
      </c>
      <c r="H6" s="1">
        <f t="shared" si="5"/>
        <v>180.50765210166094</v>
      </c>
      <c r="I6" s="1">
        <f t="shared" si="6"/>
        <v>203.42007575432507</v>
      </c>
      <c r="J6" s="2">
        <f t="shared" si="7"/>
        <v>0.95810855680287121</v>
      </c>
      <c r="K6" s="2">
        <f t="shared" si="8"/>
        <v>-0.29047284678682728</v>
      </c>
      <c r="L6" s="2">
        <f t="shared" si="9"/>
        <v>146.87552105902091</v>
      </c>
      <c r="M6" s="2">
        <f t="shared" si="10"/>
        <v>-43.905178317420003</v>
      </c>
      <c r="N6" s="2">
        <f t="shared" si="11"/>
        <v>153.29736908845939</v>
      </c>
    </row>
    <row r="7" spans="1:15" x14ac:dyDescent="0.25">
      <c r="A7" s="1">
        <f t="shared" si="12"/>
        <v>0.35</v>
      </c>
      <c r="B7" s="1">
        <f t="shared" si="0"/>
        <v>109.89999999999999</v>
      </c>
      <c r="C7" s="1">
        <f>1/(314*3*10^-5)</f>
        <v>106.15711252653927</v>
      </c>
      <c r="D7" s="1">
        <f t="shared" si="1"/>
        <v>3.7428874734607263</v>
      </c>
      <c r="E7" s="1">
        <f t="shared" si="2"/>
        <v>40.174733435817458</v>
      </c>
      <c r="F7" s="1">
        <f t="shared" si="3"/>
        <v>1.99130132693492</v>
      </c>
      <c r="G7" s="1">
        <f t="shared" si="4"/>
        <v>79.652053077396801</v>
      </c>
      <c r="H7" s="1">
        <f t="shared" si="5"/>
        <v>218.8440158301477</v>
      </c>
      <c r="I7" s="1">
        <f t="shared" si="6"/>
        <v>211.39079903767725</v>
      </c>
      <c r="J7" s="2">
        <f t="shared" si="7"/>
        <v>0.99565066346746001</v>
      </c>
      <c r="K7" s="2">
        <f t="shared" si="8"/>
        <v>9.3300514279202718E-2</v>
      </c>
      <c r="L7" s="2">
        <f t="shared" si="9"/>
        <v>158.61123898611092</v>
      </c>
      <c r="M7" s="2">
        <f t="shared" si="10"/>
        <v>14.841600488780005</v>
      </c>
      <c r="N7" s="2">
        <f t="shared" si="11"/>
        <v>159.3041061547936</v>
      </c>
    </row>
    <row r="8" spans="1:15" x14ac:dyDescent="0.25">
      <c r="A8" s="1">
        <f t="shared" si="12"/>
        <v>0.39999999999999997</v>
      </c>
      <c r="B8" s="1">
        <f t="shared" si="0"/>
        <v>125.6</v>
      </c>
      <c r="C8" s="1">
        <f>1/(314*3*10^-5)</f>
        <v>106.15711252653927</v>
      </c>
      <c r="D8" s="1">
        <f t="shared" si="1"/>
        <v>19.442887473460729</v>
      </c>
      <c r="E8" s="1">
        <f t="shared" si="2"/>
        <v>44.475002791519373</v>
      </c>
      <c r="F8" s="1">
        <f t="shared" si="3"/>
        <v>1.7987632372955049</v>
      </c>
      <c r="G8" s="1">
        <f t="shared" si="4"/>
        <v>71.950529491820191</v>
      </c>
      <c r="H8" s="1">
        <f t="shared" si="5"/>
        <v>225.92466260431542</v>
      </c>
      <c r="I8" s="1">
        <f t="shared" si="6"/>
        <v>190.95151139018097</v>
      </c>
      <c r="J8" s="2">
        <f t="shared" si="7"/>
        <v>0.89938161864775246</v>
      </c>
      <c r="K8" s="2">
        <f t="shared" si="8"/>
        <v>0.45244340469270378</v>
      </c>
      <c r="L8" s="2">
        <f t="shared" si="9"/>
        <v>129.4219673538322</v>
      </c>
      <c r="M8" s="2">
        <f t="shared" si="10"/>
        <v>62.908418696361686</v>
      </c>
      <c r="N8" s="2">
        <f t="shared" si="11"/>
        <v>143.90105898364041</v>
      </c>
    </row>
    <row r="9" spans="1:15" x14ac:dyDescent="0.25">
      <c r="A9" s="1">
        <f t="shared" si="12"/>
        <v>0.44999999999999996</v>
      </c>
      <c r="B9" s="1">
        <f t="shared" si="0"/>
        <v>141.29999999999998</v>
      </c>
      <c r="C9" s="1">
        <f>1/(314*3*10^-5)</f>
        <v>106.15711252653927</v>
      </c>
      <c r="D9" s="1">
        <f t="shared" si="1"/>
        <v>35.142887473460718</v>
      </c>
      <c r="E9" s="1">
        <f t="shared" si="2"/>
        <v>53.244929711403714</v>
      </c>
      <c r="F9" s="1">
        <f t="shared" si="3"/>
        <v>1.5024904800065129</v>
      </c>
      <c r="G9" s="1">
        <f t="shared" si="4"/>
        <v>60.099619200260513</v>
      </c>
      <c r="H9" s="1">
        <f t="shared" si="5"/>
        <v>212.30190482492023</v>
      </c>
      <c r="I9" s="1">
        <f t="shared" si="6"/>
        <v>159.50005095610538</v>
      </c>
      <c r="J9" s="2">
        <f t="shared" si="7"/>
        <v>0.75124524000325643</v>
      </c>
      <c r="K9" s="2">
        <f t="shared" si="8"/>
        <v>0.72084960705047618</v>
      </c>
      <c r="L9" s="2">
        <f t="shared" si="9"/>
        <v>90.299105700408049</v>
      </c>
      <c r="M9" s="2">
        <f t="shared" si="10"/>
        <v>79.334282764589389</v>
      </c>
      <c r="N9" s="2">
        <f t="shared" si="11"/>
        <v>120.19923840052103</v>
      </c>
    </row>
    <row r="10" spans="1:15" x14ac:dyDescent="0.25">
      <c r="A10" s="1">
        <f t="shared" si="12"/>
        <v>0.49999999999999994</v>
      </c>
      <c r="B10" s="1">
        <f t="shared" si="0"/>
        <v>156.99999999999997</v>
      </c>
      <c r="C10" s="1">
        <f>1/(314*3*10^-5)</f>
        <v>106.15711252653927</v>
      </c>
      <c r="D10" s="1">
        <f t="shared" si="1"/>
        <v>50.842887473460706</v>
      </c>
      <c r="E10" s="1">
        <f t="shared" si="2"/>
        <v>64.691569826670516</v>
      </c>
      <c r="F10" s="1">
        <f t="shared" si="3"/>
        <v>1.2366371725766694</v>
      </c>
      <c r="G10" s="1">
        <f t="shared" si="4"/>
        <v>49.465486903066775</v>
      </c>
      <c r="H10" s="1">
        <f t="shared" si="5"/>
        <v>194.15203609453707</v>
      </c>
      <c r="I10" s="1">
        <f t="shared" si="6"/>
        <v>131.27783148372285</v>
      </c>
      <c r="J10" s="2">
        <f t="shared" si="7"/>
        <v>0.61831858628833469</v>
      </c>
      <c r="K10" s="2">
        <f t="shared" si="8"/>
        <v>0.90419482910460591</v>
      </c>
      <c r="L10" s="2">
        <f t="shared" si="9"/>
        <v>61.170859863936762</v>
      </c>
      <c r="M10" s="2">
        <f t="shared" si="10"/>
        <v>77.752578617924271</v>
      </c>
      <c r="N10" s="2">
        <f t="shared" si="11"/>
        <v>98.930973806133551</v>
      </c>
    </row>
    <row r="11" spans="1:15" x14ac:dyDescent="0.25">
      <c r="A11" s="1">
        <f t="shared" si="12"/>
        <v>0.54999999999999993</v>
      </c>
      <c r="B11" s="1">
        <f t="shared" si="0"/>
        <v>172.7</v>
      </c>
      <c r="C11" s="1">
        <f>1/(314*3*10^-5)</f>
        <v>106.15711252653927</v>
      </c>
      <c r="D11" s="1">
        <f t="shared" si="1"/>
        <v>66.542887473460723</v>
      </c>
      <c r="E11" s="1">
        <f t="shared" si="2"/>
        <v>77.639911600320985</v>
      </c>
      <c r="F11" s="1">
        <f t="shared" si="3"/>
        <v>1.0303978759253154</v>
      </c>
      <c r="G11" s="1">
        <f t="shared" si="4"/>
        <v>41.215915037012614</v>
      </c>
      <c r="H11" s="1">
        <f t="shared" si="5"/>
        <v>177.94971317230195</v>
      </c>
      <c r="I11" s="1">
        <f t="shared" si="6"/>
        <v>109.38406326171075</v>
      </c>
      <c r="J11" s="2">
        <f t="shared" si="7"/>
        <v>0.5151989379626577</v>
      </c>
      <c r="K11" s="2">
        <f t="shared" si="8"/>
        <v>1.0295565798838517</v>
      </c>
      <c r="L11" s="2">
        <f t="shared" si="9"/>
        <v>42.468791308456069</v>
      </c>
      <c r="M11" s="2">
        <f t="shared" si="10"/>
        <v>70.649900029311979</v>
      </c>
      <c r="N11" s="2">
        <f t="shared" si="11"/>
        <v>82.431830074025243</v>
      </c>
    </row>
    <row r="12" spans="1:15" x14ac:dyDescent="0.25">
      <c r="A12" s="1">
        <f t="shared" si="12"/>
        <v>0.6</v>
      </c>
      <c r="B12" s="1">
        <f t="shared" si="0"/>
        <v>188.4</v>
      </c>
      <c r="C12" s="1">
        <f>1/(314*3*10^-5)</f>
        <v>106.15711252653927</v>
      </c>
      <c r="D12" s="1">
        <f t="shared" si="1"/>
        <v>82.24288747346074</v>
      </c>
      <c r="E12" s="1">
        <f t="shared" si="2"/>
        <v>91.45431941670293</v>
      </c>
      <c r="F12" s="1">
        <f t="shared" si="3"/>
        <v>0.87475365308321407</v>
      </c>
      <c r="G12" s="1">
        <f t="shared" si="4"/>
        <v>34.990146123328564</v>
      </c>
      <c r="H12" s="1">
        <f t="shared" si="5"/>
        <v>164.80358824087753</v>
      </c>
      <c r="I12" s="1">
        <f t="shared" si="6"/>
        <v>92.861321983356049</v>
      </c>
      <c r="J12" s="2">
        <f t="shared" si="7"/>
        <v>0.43737682654160703</v>
      </c>
      <c r="K12" s="2">
        <f t="shared" si="8"/>
        <v>1.1181167058409602</v>
      </c>
      <c r="L12" s="2">
        <f t="shared" si="9"/>
        <v>30.607758143297122</v>
      </c>
      <c r="M12" s="2">
        <f t="shared" si="10"/>
        <v>62.931760219852173</v>
      </c>
      <c r="N12" s="2">
        <f t="shared" si="11"/>
        <v>69.980292246657129</v>
      </c>
    </row>
    <row r="13" spans="1:15" x14ac:dyDescent="0.25">
      <c r="A13" s="3">
        <f>C15</f>
        <v>0.33807997619916963</v>
      </c>
      <c r="B13" s="3">
        <f>314*A13</f>
        <v>106.15711252653927</v>
      </c>
      <c r="C13" s="3">
        <f>1/(314*3*10^-5)</f>
        <v>106.15711252653927</v>
      </c>
      <c r="D13" s="3">
        <f>B13-C13</f>
        <v>0</v>
      </c>
      <c r="E13" s="3">
        <f>(1600+D13^2)^(1/2)</f>
        <v>40</v>
      </c>
      <c r="F13" s="3">
        <f>80/E13</f>
        <v>2</v>
      </c>
      <c r="G13" s="3">
        <f>40*F13</f>
        <v>80</v>
      </c>
      <c r="H13" s="3">
        <f>B13*F13</f>
        <v>212.31422505307853</v>
      </c>
      <c r="I13" s="3">
        <f>C13*F13</f>
        <v>212.31422505307853</v>
      </c>
      <c r="J13" s="4">
        <f>40/E13</f>
        <v>1</v>
      </c>
      <c r="K13" s="4">
        <f>ATAN(D13/40)</f>
        <v>0</v>
      </c>
      <c r="L13" s="4">
        <f>40*F13^2</f>
        <v>160</v>
      </c>
      <c r="M13" s="4">
        <f>D13*F13^2</f>
        <v>0</v>
      </c>
      <c r="N13" s="4">
        <f>E13*F13^2</f>
        <v>160</v>
      </c>
      <c r="O13" t="s">
        <v>14</v>
      </c>
    </row>
    <row r="15" spans="1:15" x14ac:dyDescent="0.25">
      <c r="C15">
        <f>C13/314</f>
        <v>0.33807997619916963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Сидоров</dc:creator>
  <cp:lastModifiedBy>Никита Сидоров</cp:lastModifiedBy>
  <dcterms:created xsi:type="dcterms:W3CDTF">2015-02-25T18:43:06Z</dcterms:created>
  <dcterms:modified xsi:type="dcterms:W3CDTF">2015-02-25T19:32:30Z</dcterms:modified>
</cp:coreProperties>
</file>