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4d253d9b7101a515/Документы/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7" i="1" l="1"/>
  <c r="B6" i="1"/>
  <c r="J6" i="1" s="1"/>
  <c r="L6" i="1" s="1"/>
  <c r="B5" i="1"/>
  <c r="S5" i="1" s="1"/>
  <c r="T5" i="1" s="1"/>
  <c r="B4" i="1"/>
  <c r="B3" i="1"/>
  <c r="S3" i="1" s="1"/>
  <c r="T3" i="1" s="1"/>
  <c r="S7" i="1"/>
  <c r="T7" i="1" s="1"/>
  <c r="S6" i="1"/>
  <c r="T6" i="1" s="1"/>
  <c r="S4" i="1"/>
  <c r="T4" i="1" s="1"/>
  <c r="R7" i="1"/>
  <c r="R6" i="1"/>
  <c r="R4" i="1"/>
  <c r="N7" i="1"/>
  <c r="N6" i="1"/>
  <c r="N4" i="1"/>
  <c r="K7" i="1"/>
  <c r="K6" i="1"/>
  <c r="K4" i="1"/>
  <c r="K3" i="1"/>
  <c r="J7" i="1"/>
  <c r="L7" i="1" s="1"/>
  <c r="J4" i="1"/>
  <c r="L4" i="1" s="1"/>
  <c r="O7" i="1"/>
  <c r="P7" i="1" s="1"/>
  <c r="Q7" i="1" s="1"/>
  <c r="O4" i="1"/>
  <c r="I7" i="1"/>
  <c r="M7" i="1" s="1"/>
  <c r="I4" i="1"/>
  <c r="M4" i="1" s="1"/>
  <c r="F7" i="1"/>
  <c r="E7" i="1"/>
  <c r="D7" i="1"/>
  <c r="F6" i="1"/>
  <c r="E6" i="1"/>
  <c r="D6" i="1"/>
  <c r="F5" i="1"/>
  <c r="E5" i="1"/>
  <c r="D5" i="1"/>
  <c r="F4" i="1"/>
  <c r="E4" i="1"/>
  <c r="D4" i="1"/>
  <c r="F3" i="1"/>
  <c r="E3" i="1"/>
  <c r="D3" i="1"/>
  <c r="C7" i="1"/>
  <c r="C6" i="1"/>
  <c r="C5" i="1"/>
  <c r="C4" i="1"/>
  <c r="C3" i="1"/>
  <c r="P4" i="1" l="1"/>
  <c r="Q4" i="1" s="1"/>
  <c r="I5" i="1"/>
  <c r="M5" i="1" s="1"/>
  <c r="O5" i="1"/>
  <c r="J5" i="1"/>
  <c r="L5" i="1" s="1"/>
  <c r="I6" i="1"/>
  <c r="M6" i="1" s="1"/>
  <c r="O6" i="1"/>
  <c r="P6" i="1" s="1"/>
  <c r="Q6" i="1" s="1"/>
  <c r="K5" i="1"/>
  <c r="N5" i="1"/>
  <c r="R5" i="1"/>
  <c r="O3" i="1"/>
  <c r="R3" i="1"/>
  <c r="I3" i="1"/>
  <c r="J3" i="1"/>
  <c r="L3" i="1" s="1"/>
  <c r="N3" i="1"/>
  <c r="P5" i="1" l="1"/>
  <c r="Q5" i="1" s="1"/>
  <c r="M3" i="1"/>
  <c r="P3" i="1"/>
  <c r="Q3" i="1" s="1"/>
</calcChain>
</file>

<file path=xl/sharedStrings.xml><?xml version="1.0" encoding="utf-8"?>
<sst xmlns="http://schemas.openxmlformats.org/spreadsheetml/2006/main" count="44" uniqueCount="35">
  <si>
    <t>I</t>
  </si>
  <si>
    <t>А</t>
  </si>
  <si>
    <t>P</t>
  </si>
  <si>
    <t>Вт</t>
  </si>
  <si>
    <t>Ur</t>
  </si>
  <si>
    <t>Uk</t>
  </si>
  <si>
    <t>Uc</t>
  </si>
  <si>
    <t>В</t>
  </si>
  <si>
    <t>cosf</t>
  </si>
  <si>
    <t>f</t>
  </si>
  <si>
    <t>град</t>
  </si>
  <si>
    <t>Z</t>
  </si>
  <si>
    <t>Rr</t>
  </si>
  <si>
    <t>Rk</t>
  </si>
  <si>
    <t>R</t>
  </si>
  <si>
    <t>X</t>
  </si>
  <si>
    <t>Xc</t>
  </si>
  <si>
    <t>Zk</t>
  </si>
  <si>
    <t>Xk</t>
  </si>
  <si>
    <t>Ом</t>
  </si>
  <si>
    <t>Lk</t>
  </si>
  <si>
    <t>Гн</t>
  </si>
  <si>
    <t>cosf</t>
  </si>
  <si>
    <t>S</t>
  </si>
  <si>
    <t>В*А</t>
  </si>
  <si>
    <t>Q</t>
  </si>
  <si>
    <t>В*Ар</t>
  </si>
  <si>
    <t>Рз</t>
  </si>
  <si>
    <t>f=50 Гц</t>
  </si>
  <si>
    <t>U=100 В</t>
  </si>
  <si>
    <t>R=50 Ом</t>
  </si>
  <si>
    <t>C=30 мкФ</t>
  </si>
  <si>
    <t>3*10^-5</t>
  </si>
  <si>
    <t>№</t>
  </si>
  <si>
    <t>Данные в делениях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</si>
</sst>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rgb="FF000000"/>
      <name val="Calibri"/>
      <family val="2"/>
      <charset val="134"/>
    </font>
    <font>
      <sz val="11"/>
      <color rgb="FF000000"/>
      <name val="Calibri"/>
      <family val="2"/>
      <charset val="134"/>
    </font>
    <font>
      <sz val="11"/>
      <color rgb="FFFFFFFF"/>
      <name val="Calibri"/>
      <family val="2"/>
      <charset val="134"/>
    </font>
    <font>
      <sz val="11"/>
      <color rgb="FF3F3F76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5"/>
      <color rgb="FF1F4A7E"/>
      <name val="Calibri"/>
      <family val="2"/>
      <charset val="134"/>
    </font>
    <font>
      <b/>
      <sz val="13"/>
      <color rgb="FF1F4A7E"/>
      <name val="Calibri"/>
      <family val="2"/>
      <charset val="134"/>
    </font>
    <font>
      <b/>
      <sz val="11"/>
      <color rgb="FF1F4A7E"/>
      <name val="Calibri"/>
      <family val="2"/>
      <charset val="134"/>
    </font>
    <font>
      <b/>
      <sz val="11"/>
      <color rgb="FF000000"/>
      <name val="Calibri"/>
      <family val="2"/>
      <charset val="134"/>
    </font>
    <font>
      <b/>
      <sz val="11"/>
      <color rgb="FFFFFFFF"/>
      <name val="Calibri"/>
      <family val="2"/>
      <charset val="134"/>
    </font>
    <font>
      <b/>
      <sz val="18"/>
      <color rgb="FF1F4A7E"/>
      <name val="Cambria"/>
      <family val="2"/>
      <charset val="134"/>
    </font>
    <font>
      <sz val="11"/>
      <color rgb="FF9C6500"/>
      <name val="Calibri"/>
      <family val="2"/>
      <charset val="134"/>
    </font>
    <font>
      <sz val="11"/>
      <color rgb="FF9C0006"/>
      <name val="Calibri"/>
      <family val="2"/>
      <charset val="134"/>
    </font>
    <font>
      <i/>
      <sz val="11"/>
      <color rgb="FF7F7F7F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FF0000"/>
      <name val="Calibri"/>
      <family val="2"/>
      <charset val="134"/>
    </font>
    <font>
      <sz val="11"/>
      <color rgb="FF006100"/>
      <name val="Calibri"/>
      <family val="2"/>
      <charset val="134"/>
    </font>
    <font>
      <i/>
      <sz val="11"/>
      <color rgb="FF000000"/>
      <name val="Calibri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2B4B72"/>
      </patternFill>
    </fill>
    <fill>
      <patternFill patternType="solid">
        <fgColor rgb="FF752B29"/>
      </patternFill>
    </fill>
    <fill>
      <patternFill patternType="solid">
        <fgColor rgb="FF5B722E"/>
      </patternFill>
    </fill>
    <fill>
      <patternFill patternType="solid">
        <fgColor rgb="FF4A395F"/>
      </patternFill>
    </fill>
    <fill>
      <patternFill patternType="solid">
        <fgColor rgb="FF26687A"/>
      </patternFill>
    </fill>
    <fill>
      <patternFill patternType="solid">
        <fgColor rgb="FFB15407"/>
      </patternFill>
    </fill>
    <fill>
      <patternFill patternType="solid">
        <fgColor rgb="FF7199C9"/>
      </patternFill>
    </fill>
    <fill>
      <patternFill patternType="solid">
        <fgColor rgb="FFCC716E"/>
      </patternFill>
    </fill>
    <fill>
      <patternFill patternType="solid">
        <fgColor rgb="FFADC777"/>
      </patternFill>
    </fill>
    <fill>
      <patternFill patternType="solid">
        <fgColor rgb="FF9680B2"/>
      </patternFill>
    </fill>
    <fill>
      <patternFill patternType="solid">
        <fgColor rgb="FF6EBBD1"/>
      </patternFill>
    </fill>
    <fill>
      <patternFill patternType="solid">
        <fgColor rgb="FFF8A967"/>
      </patternFill>
    </fill>
    <fill>
      <patternFill patternType="solid">
        <fgColor rgb="FFDAE4F1"/>
      </patternFill>
    </fill>
    <fill>
      <patternFill patternType="solid">
        <fgColor rgb="FFF1DAD9"/>
      </patternFill>
    </fill>
    <fill>
      <patternFill patternType="solid">
        <fgColor rgb="FFE9F0DB"/>
      </patternFill>
    </fill>
    <fill>
      <patternFill patternType="solid">
        <fgColor rgb="FFE3DEEB"/>
      </patternFill>
    </fill>
    <fill>
      <patternFill patternType="solid">
        <fgColor rgb="FFD9EDF3"/>
      </patternFill>
    </fill>
    <fill>
      <patternFill patternType="solid">
        <fgColor rgb="FFFDE8D7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5BEDD"/>
      </bottom>
      <diagonal/>
    </border>
    <border>
      <left/>
      <right/>
      <top/>
      <bottom style="medium">
        <color rgb="FFDAE4F1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5" applyNumberFormat="0" applyAlignment="0" applyProtection="0"/>
    <xf numFmtId="0" fontId="4" fillId="27" borderId="6" applyNumberFormat="0" applyAlignment="0" applyProtection="0"/>
    <xf numFmtId="0" fontId="5" fillId="27" borderId="5" applyNumberFormat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10" fillId="28" borderId="11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31" borderId="12" applyNumberFormat="0" applyFon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32" borderId="0" xfId="41"/>
    <xf numFmtId="0" fontId="17" fillId="32" borderId="2" xfId="41" applyBorder="1"/>
    <xf numFmtId="0" fontId="17" fillId="32" borderId="1" xfId="41" applyBorder="1"/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B1" zoomScale="148" zoomScaleNormal="148" workbookViewId="0">
      <selection activeCell="E3" sqref="E3"/>
    </sheetView>
  </sheetViews>
  <sheetFormatPr defaultRowHeight="15"/>
  <cols>
    <col min="1" max="6" width="9.28515625" bestFit="1" customWidth="1"/>
    <col min="7" max="7" width="8.140625" bestFit="1" customWidth="1"/>
    <col min="8" max="9" width="9.28515625" bestFit="1" customWidth="1"/>
    <col min="10" max="10" width="8.28515625" bestFit="1" customWidth="1"/>
    <col min="11" max="18" width="9.28515625" bestFit="1" customWidth="1"/>
    <col min="19" max="19" width="8.140625" bestFit="1" customWidth="1"/>
    <col min="20" max="20" width="9.28515625" bestFit="1" customWidth="1"/>
  </cols>
  <sheetData>
    <row r="1" spans="1:20" s="1" customFormat="1" ht="21" customHeight="1" thickTop="1" thickBot="1">
      <c r="A1" s="9" t="s">
        <v>33</v>
      </c>
      <c r="B1" s="7" t="s">
        <v>0</v>
      </c>
      <c r="C1" s="7" t="s">
        <v>2</v>
      </c>
      <c r="D1" s="7" t="s">
        <v>4</v>
      </c>
      <c r="E1" s="7" t="s">
        <v>5</v>
      </c>
      <c r="F1" s="7" t="s">
        <v>6</v>
      </c>
      <c r="G1" s="8" t="s">
        <v>8</v>
      </c>
      <c r="H1" s="8" t="s">
        <v>9</v>
      </c>
      <c r="I1" s="7" t="s">
        <v>11</v>
      </c>
      <c r="J1" s="7" t="s">
        <v>14</v>
      </c>
      <c r="K1" s="7" t="s">
        <v>12</v>
      </c>
      <c r="L1" s="7" t="s">
        <v>13</v>
      </c>
      <c r="M1" s="7" t="s">
        <v>15</v>
      </c>
      <c r="N1" s="7" t="s">
        <v>16</v>
      </c>
      <c r="O1" s="7" t="s">
        <v>17</v>
      </c>
      <c r="P1" s="7" t="s">
        <v>18</v>
      </c>
      <c r="Q1" s="7" t="s">
        <v>20</v>
      </c>
      <c r="R1" s="8" t="s">
        <v>22</v>
      </c>
      <c r="S1" s="7" t="s">
        <v>23</v>
      </c>
      <c r="T1" s="7" t="s">
        <v>25</v>
      </c>
    </row>
    <row r="2" spans="1:20" s="1" customFormat="1" ht="16.5" thickTop="1" thickBot="1">
      <c r="A2" s="10"/>
      <c r="B2" s="7" t="s">
        <v>1</v>
      </c>
      <c r="C2" s="7" t="s">
        <v>3</v>
      </c>
      <c r="D2" s="6" t="s">
        <v>7</v>
      </c>
      <c r="E2" s="6"/>
      <c r="F2" s="6"/>
      <c r="G2" s="7"/>
      <c r="H2" s="7" t="s">
        <v>10</v>
      </c>
      <c r="I2" s="6" t="s">
        <v>19</v>
      </c>
      <c r="J2" s="6"/>
      <c r="K2" s="6"/>
      <c r="L2" s="6"/>
      <c r="M2" s="6"/>
      <c r="N2" s="6"/>
      <c r="O2" s="6"/>
      <c r="P2" s="6"/>
      <c r="Q2" s="7" t="s">
        <v>21</v>
      </c>
      <c r="R2" s="7"/>
      <c r="S2" s="7" t="s">
        <v>24</v>
      </c>
      <c r="T2" s="7" t="s">
        <v>26</v>
      </c>
    </row>
    <row r="3" spans="1:20" ht="15.75" thickTop="1">
      <c r="A3" s="4">
        <v>1</v>
      </c>
      <c r="B3" s="12">
        <f>0.025*B17</f>
        <v>2</v>
      </c>
      <c r="C3" s="3">
        <f>5*C17</f>
        <v>200</v>
      </c>
      <c r="D3" s="3">
        <f>2*D17</f>
        <v>64</v>
      </c>
      <c r="E3" s="12">
        <f t="shared" ref="E3:F3" si="0">2*E17</f>
        <v>204</v>
      </c>
      <c r="F3" s="12">
        <f t="shared" si="0"/>
        <v>200</v>
      </c>
      <c r="G3" s="3">
        <v>1</v>
      </c>
      <c r="H3" s="3">
        <v>0</v>
      </c>
      <c r="I3" s="12">
        <f>100/B3</f>
        <v>50</v>
      </c>
      <c r="J3" s="3">
        <f>C3/(B3*B3)</f>
        <v>50</v>
      </c>
      <c r="K3" s="3">
        <f>D3/B3</f>
        <v>32</v>
      </c>
      <c r="L3" s="3">
        <f>J3-K3</f>
        <v>18</v>
      </c>
      <c r="M3" s="3">
        <f>-SQRT(I3*I3-J3*J3)</f>
        <v>0</v>
      </c>
      <c r="N3" s="3">
        <f>F3/B3</f>
        <v>100</v>
      </c>
      <c r="O3" s="3">
        <f>E3/B3</f>
        <v>102</v>
      </c>
      <c r="P3" s="3">
        <f>SQRT(O3*O3-L3*L3)</f>
        <v>100.39920318408906</v>
      </c>
      <c r="Q3" s="13">
        <f>P3/314</f>
        <v>0.31974268529964667</v>
      </c>
      <c r="R3" s="3">
        <f>C3/(100*B3)</f>
        <v>1</v>
      </c>
      <c r="S3" s="3">
        <f>100*B3</f>
        <v>200</v>
      </c>
      <c r="T3" s="3">
        <f>S3*SIN(H3)</f>
        <v>0</v>
      </c>
    </row>
    <row r="4" spans="1:20">
      <c r="A4" s="5">
        <v>2</v>
      </c>
      <c r="B4" s="12">
        <f t="shared" ref="B4:B8" si="1">0.025*B18</f>
        <v>1.25</v>
      </c>
      <c r="C4" s="2">
        <f t="shared" ref="C4:C8" si="2">5*C18</f>
        <v>95</v>
      </c>
      <c r="D4" s="2">
        <f t="shared" ref="D4:F4" si="3">2*D18</f>
        <v>38</v>
      </c>
      <c r="E4" s="12">
        <f t="shared" si="3"/>
        <v>196</v>
      </c>
      <c r="F4" s="12">
        <f t="shared" si="3"/>
        <v>126</v>
      </c>
      <c r="G4" s="2">
        <v>0.65</v>
      </c>
      <c r="H4" s="2">
        <v>49</v>
      </c>
      <c r="I4" s="12">
        <f t="shared" ref="I4:I8" si="4">100/B4</f>
        <v>80</v>
      </c>
      <c r="J4" s="2">
        <f t="shared" ref="J4:J8" si="5">C4/(B4*B4)</f>
        <v>60.8</v>
      </c>
      <c r="K4" s="2">
        <f t="shared" ref="K4:K8" si="6">D4/B4</f>
        <v>30.4</v>
      </c>
      <c r="L4" s="2">
        <f t="shared" ref="L4:L8" si="7">J4-K4</f>
        <v>30.4</v>
      </c>
      <c r="M4" s="2">
        <f t="shared" ref="M4:M8" si="8">-SQRT(I4*I4-J4*J4)</f>
        <v>-51.993845789670146</v>
      </c>
      <c r="N4" s="2">
        <f t="shared" ref="N4:N8" si="9">F4/B4</f>
        <v>100.8</v>
      </c>
      <c r="O4" s="2">
        <f t="shared" ref="O4:O8" si="10">E4/B4</f>
        <v>156.80000000000001</v>
      </c>
      <c r="P4" s="2">
        <f t="shared" ref="P4:P8" si="11">SQRT(O4*O4-L4*L4)</f>
        <v>153.82483544603585</v>
      </c>
      <c r="Q4" s="14">
        <f t="shared" ref="Q4:Q8" si="12">P4/314</f>
        <v>0.48988801097463647</v>
      </c>
      <c r="R4" s="2">
        <f t="shared" ref="R4:R8" si="13">C4/(100*B4)</f>
        <v>0.76</v>
      </c>
      <c r="S4" s="2">
        <f t="shared" ref="S4:S8" si="14">100*B4</f>
        <v>125</v>
      </c>
      <c r="T4" s="2">
        <f t="shared" ref="T4:T8" si="15">S4*SIN(H4)</f>
        <v>-119.21908159493398</v>
      </c>
    </row>
    <row r="5" spans="1:20">
      <c r="A5" s="5">
        <v>3</v>
      </c>
      <c r="B5" s="12">
        <f t="shared" si="1"/>
        <v>1.625</v>
      </c>
      <c r="C5" s="2">
        <f t="shared" si="2"/>
        <v>140</v>
      </c>
      <c r="D5" s="2">
        <f t="shared" ref="D5:F5" si="16">2*D19</f>
        <v>50</v>
      </c>
      <c r="E5" s="12">
        <f t="shared" si="16"/>
        <v>214</v>
      </c>
      <c r="F5" s="12">
        <f t="shared" si="16"/>
        <v>160</v>
      </c>
      <c r="G5" s="2">
        <v>0.8</v>
      </c>
      <c r="H5" s="2">
        <v>36</v>
      </c>
      <c r="I5" s="12">
        <f t="shared" si="4"/>
        <v>61.53846153846154</v>
      </c>
      <c r="J5" s="2">
        <f t="shared" si="5"/>
        <v>53.017751479289942</v>
      </c>
      <c r="K5" s="2">
        <f t="shared" si="6"/>
        <v>30.76923076923077</v>
      </c>
      <c r="L5" s="2">
        <f t="shared" si="7"/>
        <v>22.248520710059172</v>
      </c>
      <c r="M5" s="2">
        <f t="shared" si="8"/>
        <v>-31.242603550295854</v>
      </c>
      <c r="N5" s="2">
        <f t="shared" si="9"/>
        <v>98.461538461538467</v>
      </c>
      <c r="O5" s="2">
        <f t="shared" si="10"/>
        <v>131.69230769230768</v>
      </c>
      <c r="P5" s="2">
        <f t="shared" si="11"/>
        <v>129.79933448034126</v>
      </c>
      <c r="Q5" s="14">
        <f t="shared" si="12"/>
        <v>0.41337367668898489</v>
      </c>
      <c r="R5" s="2">
        <f t="shared" si="13"/>
        <v>0.86153846153846159</v>
      </c>
      <c r="S5" s="2">
        <f t="shared" si="14"/>
        <v>162.5</v>
      </c>
      <c r="T5" s="2">
        <f t="shared" si="15"/>
        <v>-161.16406368450632</v>
      </c>
    </row>
    <row r="6" spans="1:20">
      <c r="A6" s="5">
        <v>4</v>
      </c>
      <c r="B6" s="12">
        <f t="shared" si="1"/>
        <v>1.4000000000000001</v>
      </c>
      <c r="C6" s="2">
        <f t="shared" si="2"/>
        <v>105</v>
      </c>
      <c r="D6" s="2">
        <f t="shared" ref="D6:F6" si="17">2*D20</f>
        <v>44</v>
      </c>
      <c r="E6" s="12">
        <f t="shared" si="17"/>
        <v>68</v>
      </c>
      <c r="F6" s="12">
        <f t="shared" si="17"/>
        <v>142</v>
      </c>
      <c r="G6" s="2">
        <v>0.62</v>
      </c>
      <c r="H6" s="2">
        <v>-51</v>
      </c>
      <c r="I6" s="12">
        <f t="shared" si="4"/>
        <v>71.428571428571416</v>
      </c>
      <c r="J6" s="2">
        <f t="shared" si="5"/>
        <v>53.571428571428562</v>
      </c>
      <c r="K6" s="2">
        <f t="shared" si="6"/>
        <v>31.428571428571427</v>
      </c>
      <c r="L6" s="2">
        <f t="shared" si="7"/>
        <v>22.142857142857135</v>
      </c>
      <c r="M6" s="2">
        <f t="shared" si="8"/>
        <v>-47.245559126153402</v>
      </c>
      <c r="N6" s="2">
        <f t="shared" si="9"/>
        <v>101.42857142857142</v>
      </c>
      <c r="O6" s="2">
        <f t="shared" si="10"/>
        <v>48.571428571428569</v>
      </c>
      <c r="P6" s="2">
        <f t="shared" si="11"/>
        <v>43.230516432497176</v>
      </c>
      <c r="Q6" s="14">
        <f t="shared" si="12"/>
        <v>0.13767680392515025</v>
      </c>
      <c r="R6" s="2">
        <f t="shared" si="13"/>
        <v>0.75</v>
      </c>
      <c r="S6" s="2">
        <f t="shared" si="14"/>
        <v>140</v>
      </c>
      <c r="T6" s="2">
        <f t="shared" si="15"/>
        <v>-93.832084618072457</v>
      </c>
    </row>
    <row r="7" spans="1:20">
      <c r="A7" s="5">
        <v>5</v>
      </c>
      <c r="B7" s="12">
        <f t="shared" si="1"/>
        <v>1.7000000000000002</v>
      </c>
      <c r="C7" s="2">
        <f t="shared" si="2"/>
        <v>150</v>
      </c>
      <c r="D7" s="2">
        <f t="shared" ref="D7:F7" si="18">2*D21</f>
        <v>54</v>
      </c>
      <c r="E7" s="12">
        <f t="shared" si="18"/>
        <v>120</v>
      </c>
      <c r="F7" s="12">
        <f t="shared" si="18"/>
        <v>172</v>
      </c>
      <c r="G7" s="2">
        <v>0.78</v>
      </c>
      <c r="H7" s="2">
        <v>-39</v>
      </c>
      <c r="I7" s="12">
        <f t="shared" si="4"/>
        <v>58.823529411764703</v>
      </c>
      <c r="J7" s="2">
        <f t="shared" si="5"/>
        <v>51.903114186851198</v>
      </c>
      <c r="K7" s="2">
        <f t="shared" si="6"/>
        <v>31.764705882352938</v>
      </c>
      <c r="L7" s="2">
        <f t="shared" si="7"/>
        <v>20.13840830449826</v>
      </c>
      <c r="M7" s="2">
        <f t="shared" si="8"/>
        <v>-27.681660899654002</v>
      </c>
      <c r="N7" s="2">
        <f t="shared" si="9"/>
        <v>101.17647058823529</v>
      </c>
      <c r="O7" s="2">
        <f t="shared" si="10"/>
        <v>70.588235294117638</v>
      </c>
      <c r="P7" s="2">
        <f t="shared" si="11"/>
        <v>67.654589444464364</v>
      </c>
      <c r="Q7" s="14">
        <f t="shared" si="12"/>
        <v>0.21546047593778458</v>
      </c>
      <c r="R7" s="2">
        <f t="shared" si="13"/>
        <v>0.88235294117647045</v>
      </c>
      <c r="S7" s="2">
        <f t="shared" si="14"/>
        <v>170.00000000000003</v>
      </c>
      <c r="T7" s="2">
        <f t="shared" si="15"/>
        <v>-163.84521566829494</v>
      </c>
    </row>
    <row r="8" spans="1:20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10" spans="1:20">
      <c r="A10" t="s">
        <v>31</v>
      </c>
      <c r="B10" t="s">
        <v>32</v>
      </c>
    </row>
    <row r="11" spans="1:20">
      <c r="A11" t="s">
        <v>28</v>
      </c>
    </row>
    <row r="12" spans="1:20">
      <c r="A12" t="s">
        <v>29</v>
      </c>
    </row>
    <row r="13" spans="1:20">
      <c r="A13" t="s">
        <v>30</v>
      </c>
    </row>
    <row r="14" spans="1:20" ht="15.75" thickBot="1">
      <c r="B14" s="11" t="s">
        <v>34</v>
      </c>
      <c r="C14" s="11"/>
      <c r="D14" s="11"/>
      <c r="E14" s="11"/>
      <c r="F14" s="11"/>
    </row>
    <row r="15" spans="1:20" ht="16.5" thickTop="1" thickBot="1">
      <c r="A15" s="9" t="s">
        <v>33</v>
      </c>
      <c r="B15" s="7" t="s">
        <v>0</v>
      </c>
      <c r="C15" s="7" t="s">
        <v>2</v>
      </c>
      <c r="D15" s="7" t="s">
        <v>4</v>
      </c>
      <c r="E15" s="7" t="s">
        <v>5</v>
      </c>
      <c r="F15" s="7" t="s">
        <v>6</v>
      </c>
    </row>
    <row r="16" spans="1:20" ht="16.5" thickTop="1" thickBot="1">
      <c r="A16" s="10"/>
      <c r="B16" s="7" t="s">
        <v>1</v>
      </c>
      <c r="C16" s="7" t="s">
        <v>3</v>
      </c>
      <c r="D16" s="6" t="s">
        <v>7</v>
      </c>
      <c r="E16" s="6"/>
      <c r="F16" s="6"/>
    </row>
    <row r="17" spans="1:6" ht="15.75" thickTop="1">
      <c r="A17" s="4">
        <v>1</v>
      </c>
      <c r="B17" s="3">
        <v>80</v>
      </c>
      <c r="C17" s="3">
        <v>40</v>
      </c>
      <c r="D17" s="3">
        <v>32</v>
      </c>
      <c r="E17" s="3">
        <v>102</v>
      </c>
      <c r="F17" s="3">
        <v>100</v>
      </c>
    </row>
    <row r="18" spans="1:6">
      <c r="A18" s="5">
        <v>2</v>
      </c>
      <c r="B18" s="2">
        <v>50</v>
      </c>
      <c r="C18" s="2">
        <v>19</v>
      </c>
      <c r="D18" s="2">
        <v>19</v>
      </c>
      <c r="E18" s="2">
        <v>98</v>
      </c>
      <c r="F18" s="2">
        <v>63</v>
      </c>
    </row>
    <row r="19" spans="1:6">
      <c r="A19" s="5">
        <v>3</v>
      </c>
      <c r="B19" s="2">
        <v>65</v>
      </c>
      <c r="C19" s="2">
        <v>28</v>
      </c>
      <c r="D19" s="2">
        <v>25</v>
      </c>
      <c r="E19" s="2">
        <v>107</v>
      </c>
      <c r="F19" s="2">
        <v>80</v>
      </c>
    </row>
    <row r="20" spans="1:6">
      <c r="A20" s="5">
        <v>4</v>
      </c>
      <c r="B20" s="2">
        <v>56</v>
      </c>
      <c r="C20" s="2">
        <v>21</v>
      </c>
      <c r="D20" s="2">
        <v>22</v>
      </c>
      <c r="E20" s="2">
        <v>34</v>
      </c>
      <c r="F20" s="2">
        <v>71</v>
      </c>
    </row>
    <row r="21" spans="1:6">
      <c r="A21" s="5">
        <v>5</v>
      </c>
      <c r="B21" s="2">
        <v>68</v>
      </c>
      <c r="C21" s="2">
        <v>30</v>
      </c>
      <c r="D21" s="2">
        <v>27</v>
      </c>
      <c r="E21" s="2">
        <v>60</v>
      </c>
      <c r="F21" s="2">
        <v>86</v>
      </c>
    </row>
    <row r="22" spans="1:6">
      <c r="A22" s="5" t="s">
        <v>27</v>
      </c>
      <c r="B22" s="2"/>
      <c r="C22" s="2"/>
      <c r="D22" s="2">
        <v>30</v>
      </c>
      <c r="E22" s="2"/>
      <c r="F22" s="2"/>
    </row>
  </sheetData>
  <mergeCells count="6">
    <mergeCell ref="A1:A2"/>
    <mergeCell ref="D2:F2"/>
    <mergeCell ref="I2:P2"/>
    <mergeCell ref="B14:F14"/>
    <mergeCell ref="A15:A16"/>
    <mergeCell ref="D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</dc:creator>
  <cp:lastModifiedBy>Никита</cp:lastModifiedBy>
  <dcterms:created xsi:type="dcterms:W3CDTF">2013-01-14T03:40:00Z</dcterms:created>
  <dcterms:modified xsi:type="dcterms:W3CDTF">2015-03-25T20:15:09Z</dcterms:modified>
</cp:coreProperties>
</file>