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d253d9b7101a515/Документы/"/>
    </mc:Choice>
  </mc:AlternateContent>
  <bookViews>
    <workbookView xWindow="0" yWindow="135" windowWidth="15315" windowHeight="7965"/>
  </bookViews>
  <sheets>
    <sheet name="определение длины нагревателя" sheetId="1" r:id="rId1"/>
    <sheet name="допустимая сила тока" sheetId="2" r:id="rId2"/>
    <sheet name="определение массы детали" sheetId="3" r:id="rId3"/>
    <sheet name="Лист4" sheetId="4" state="hidden" r:id="rId4"/>
  </sheets>
  <calcPr calcId="152511"/>
</workbook>
</file>

<file path=xl/calcChain.xml><?xml version="1.0" encoding="utf-8"?>
<calcChain xmlns="http://schemas.openxmlformats.org/spreadsheetml/2006/main">
  <c r="H9" i="1" l="1"/>
  <c r="G77" i="3"/>
  <c r="G76" i="3"/>
  <c r="G54" i="3"/>
  <c r="G53" i="3"/>
  <c r="G52" i="3"/>
  <c r="G51" i="3"/>
  <c r="G41" i="3"/>
  <c r="G40" i="3"/>
  <c r="G39" i="3"/>
  <c r="G38" i="3"/>
  <c r="G37" i="3"/>
  <c r="G36" i="3"/>
  <c r="G35" i="3"/>
  <c r="G34" i="3"/>
  <c r="G33" i="3"/>
  <c r="G32" i="3"/>
  <c r="G31" i="3"/>
  <c r="F31" i="3"/>
  <c r="G30" i="3"/>
  <c r="F30" i="3"/>
  <c r="D21" i="3"/>
  <c r="D20" i="3"/>
  <c r="D19" i="3"/>
  <c r="D18" i="3"/>
  <c r="D17" i="3"/>
  <c r="D16" i="3"/>
  <c r="D15" i="3"/>
  <c r="D14" i="3"/>
  <c r="D13" i="3"/>
  <c r="D12" i="3"/>
  <c r="D11" i="3"/>
  <c r="D10" i="3"/>
  <c r="E8" i="1"/>
  <c r="F8" i="1"/>
  <c r="H8" i="1" s="1"/>
  <c r="I8" i="1" s="1"/>
  <c r="L8" i="1" s="1"/>
  <c r="E9" i="1"/>
  <c r="F9" i="1" s="1"/>
  <c r="I9" i="1" s="1"/>
  <c r="L9" i="1" s="1"/>
  <c r="E10" i="1"/>
  <c r="F10" i="1" s="1"/>
  <c r="H10" i="1" s="1"/>
  <c r="I10" i="1" s="1"/>
  <c r="E7" i="1"/>
  <c r="F7" i="1" s="1"/>
  <c r="H7" i="1" s="1"/>
  <c r="I7" i="1" s="1"/>
  <c r="L7" i="1" s="1"/>
  <c r="L10" i="1" l="1"/>
</calcChain>
</file>

<file path=xl/sharedStrings.xml><?xml version="1.0" encoding="utf-8"?>
<sst xmlns="http://schemas.openxmlformats.org/spreadsheetml/2006/main" count="88" uniqueCount="82">
  <si>
    <t>масса образца, кг</t>
  </si>
  <si>
    <t>С</t>
  </si>
  <si>
    <r>
      <t>t</t>
    </r>
    <r>
      <rPr>
        <vertAlign val="subscript"/>
        <sz val="11"/>
        <color indexed="8"/>
        <rFont val="Calibri"/>
        <family val="2"/>
        <charset val="204"/>
      </rPr>
      <t>к</t>
    </r>
    <r>
      <rPr>
        <sz val="11"/>
        <color theme="1"/>
        <rFont val="Calibri"/>
        <family val="2"/>
        <charset val="204"/>
        <scheme val="minor"/>
      </rPr>
      <t xml:space="preserve"> - t</t>
    </r>
    <r>
      <rPr>
        <vertAlign val="subscript"/>
        <sz val="11"/>
        <color indexed="8"/>
        <rFont val="Calibri"/>
        <family val="2"/>
        <charset val="204"/>
      </rPr>
      <t>н</t>
    </r>
  </si>
  <si>
    <t>Время нагрева, мин.</t>
  </si>
  <si>
    <r>
      <t>P</t>
    </r>
    <r>
      <rPr>
        <vertAlign val="subscript"/>
        <sz val="11"/>
        <color indexed="8"/>
        <rFont val="Calibri"/>
        <family val="2"/>
        <charset val="204"/>
      </rPr>
      <t>н, вТ</t>
    </r>
  </si>
  <si>
    <t>U, В</t>
  </si>
  <si>
    <t>I, А</t>
  </si>
  <si>
    <t>R, ом</t>
  </si>
  <si>
    <r>
      <t>Удельное электросопротивление, ОМмм</t>
    </r>
    <r>
      <rPr>
        <vertAlign val="superscript"/>
        <sz val="8"/>
        <color indexed="8"/>
        <rFont val="Calibri"/>
        <family val="2"/>
        <charset val="204"/>
      </rPr>
      <t>2</t>
    </r>
    <r>
      <rPr>
        <sz val="8"/>
        <color indexed="8"/>
        <rFont val="Calibri"/>
        <family val="2"/>
        <charset val="204"/>
      </rPr>
      <t>/м</t>
    </r>
  </si>
  <si>
    <t>L,м</t>
  </si>
  <si>
    <t>Диаметр проволоки, мм</t>
  </si>
  <si>
    <t>Удельное электросопротивление проволочных нагревателей</t>
  </si>
  <si>
    <t>Марка сплава</t>
  </si>
  <si>
    <t>Х15Н60, Х15Н60-Н</t>
  </si>
  <si>
    <t>Х23Ю5</t>
  </si>
  <si>
    <t>Все диаметры</t>
  </si>
  <si>
    <t xml:space="preserve">0,1 - 3,0 </t>
  </si>
  <si>
    <t>Х20Н80 - Н</t>
  </si>
  <si>
    <t>0,1 - 0,5</t>
  </si>
  <si>
    <t>0,5 - 3,0</t>
  </si>
  <si>
    <r>
      <t>Удельное электросопротивление,                                                             Ом мм</t>
    </r>
    <r>
      <rPr>
        <vertAlign val="superscript"/>
        <sz val="14"/>
        <color indexed="8"/>
        <rFont val="Calibri"/>
        <family val="2"/>
        <charset val="204"/>
      </rPr>
      <t>2</t>
    </r>
    <r>
      <rPr>
        <sz val="14"/>
        <color indexed="8"/>
        <rFont val="Calibri"/>
        <family val="2"/>
        <charset val="204"/>
      </rPr>
      <t>/м</t>
    </r>
  </si>
  <si>
    <r>
      <t xml:space="preserve"> </t>
    </r>
    <r>
      <rPr>
        <sz val="14"/>
        <color indexed="8"/>
        <rFont val="Symbol"/>
        <family val="1"/>
        <charset val="2"/>
      </rPr>
      <t>&gt; 3,0</t>
    </r>
  </si>
  <si>
    <r>
      <t>P</t>
    </r>
    <r>
      <rPr>
        <vertAlign val="subscript"/>
        <sz val="11"/>
        <color indexed="8"/>
        <rFont val="Calibri"/>
        <family val="2"/>
        <charset val="204"/>
      </rPr>
      <t>уст.</t>
    </r>
    <r>
      <rPr>
        <sz val="11"/>
        <color theme="1"/>
        <rFont val="Calibri"/>
        <family val="2"/>
        <charset val="204"/>
        <scheme val="minor"/>
      </rPr>
      <t xml:space="preserve"> (с учетом потерь)</t>
    </r>
  </si>
  <si>
    <t>ТАБЛИЦА 1</t>
  </si>
  <si>
    <t>Допустимая сила тока, проходящего через нагреватель из нихромовой проволоки, соответствующая определенным температурам нагрева проволоки, подвешенной горизонтально в спокойном воздухе нормальной температуры</t>
  </si>
  <si>
    <r>
      <t>Площадь поперечного сечения проволоки, мм</t>
    </r>
    <r>
      <rPr>
        <vertAlign val="superscript"/>
        <sz val="12"/>
        <color indexed="8"/>
        <rFont val="Calibri"/>
        <family val="2"/>
        <charset val="204"/>
      </rPr>
      <t>2</t>
    </r>
  </si>
  <si>
    <t>Максимальная сила тока, А</t>
  </si>
  <si>
    <t>ПРИМЕЧАНИЯ:</t>
  </si>
  <si>
    <t>1. если нагреватели находятся внутри нагреваемой жидкости, то нагрузку (допустимую силу тока) можно увеличить в 1,1 - 1,5 раза.</t>
  </si>
  <si>
    <t>2. при закрытом расположении нагревателей (например,   в камерных электропечах) необходимо уменьшить нагрузкив 1,2 - 1,5 раза (меньший коэффициент для более толстой проволоки, больший - для тонкой)</t>
  </si>
  <si>
    <t>1.Определить размеры образца, вес образца. (см. лист 3).</t>
  </si>
  <si>
    <t>2. Определить размеры рабочего пространства печи (в дм). Определить объем печи в литрах.</t>
  </si>
  <si>
    <t>Таблица А</t>
  </si>
  <si>
    <t>5. По таблице 1 определить допустимый ток и задать реальный диаметр проволоки.</t>
  </si>
  <si>
    <t>Расчет массы детали</t>
  </si>
  <si>
    <t>Цилиндр</t>
  </si>
  <si>
    <r>
      <t xml:space="preserve"> Р = (πd^2/4)*L*</t>
    </r>
    <r>
      <rPr>
        <sz val="12"/>
        <rFont val="Arial"/>
        <family val="2"/>
        <charset val="204"/>
      </rPr>
      <t>ρ</t>
    </r>
    <r>
      <rPr>
        <sz val="12"/>
        <rFont val="Arial Cyr"/>
        <charset val="204"/>
      </rPr>
      <t xml:space="preserve"> </t>
    </r>
  </si>
  <si>
    <t>Плотность</t>
  </si>
  <si>
    <t>диаметр,</t>
  </si>
  <si>
    <t>высота,</t>
  </si>
  <si>
    <t>масса,</t>
  </si>
  <si>
    <t>ρ,Г/см^2</t>
  </si>
  <si>
    <t>d, см</t>
  </si>
  <si>
    <t>L, см</t>
  </si>
  <si>
    <t>кГ</t>
  </si>
  <si>
    <t>зубчатое колесо</t>
  </si>
  <si>
    <t>трапеция (а+в)h/2, полый цилиндр (цилиндрическая труба) V=π*h*(R^2-r^2)</t>
  </si>
  <si>
    <t>Основание</t>
  </si>
  <si>
    <t>Вершина</t>
  </si>
  <si>
    <t>Толщина</t>
  </si>
  <si>
    <t>Число</t>
  </si>
  <si>
    <t>Масса</t>
  </si>
  <si>
    <t>пи</t>
  </si>
  <si>
    <t>Радиус полого цилиндра</t>
  </si>
  <si>
    <t>г/м^3</t>
  </si>
  <si>
    <t>зуба, а</t>
  </si>
  <si>
    <t xml:space="preserve">зуба, в </t>
  </si>
  <si>
    <t>колеса,L</t>
  </si>
  <si>
    <t>зубьев, N</t>
  </si>
  <si>
    <t>зубьев, г</t>
  </si>
  <si>
    <t>наружный, R</t>
  </si>
  <si>
    <t>Пресс-форма</t>
  </si>
  <si>
    <t>V=a*b*c</t>
  </si>
  <si>
    <t>плотность</t>
  </si>
  <si>
    <t>высота</t>
  </si>
  <si>
    <t>Ширина</t>
  </si>
  <si>
    <t>Глубина</t>
  </si>
  <si>
    <t>Масса пресс-формы, кГ</t>
  </si>
  <si>
    <t>Г/см^3</t>
  </si>
  <si>
    <t xml:space="preserve"> a,cм</t>
  </si>
  <si>
    <t>b,см</t>
  </si>
  <si>
    <t>C, см</t>
  </si>
  <si>
    <t>пружина</t>
  </si>
  <si>
    <t>Тор (цилиндрическое кольцо) -V=( π^2*D*d^2)/4</t>
  </si>
  <si>
    <t>диаметр</t>
  </si>
  <si>
    <t>Число витков</t>
  </si>
  <si>
    <t>Масса пружины, кГ</t>
  </si>
  <si>
    <t>проволоки, d,cм</t>
  </si>
  <si>
    <r>
      <t xml:space="preserve">Температура нагревателя, </t>
    </r>
    <r>
      <rPr>
        <vertAlign val="superscript"/>
        <sz val="12"/>
        <color indexed="8"/>
        <rFont val="Calibri"/>
        <family val="2"/>
        <charset val="204"/>
      </rPr>
      <t>О</t>
    </r>
    <r>
      <rPr>
        <sz val="12"/>
        <color indexed="8"/>
        <rFont val="Calibri"/>
        <family val="2"/>
        <charset val="204"/>
      </rPr>
      <t>С</t>
    </r>
  </si>
  <si>
    <t xml:space="preserve">Определение длины проволочного нагревателя </t>
  </si>
  <si>
    <t>3.Определить мощность печи - из расчета 100 Вт на литр объема рабочего пространства.</t>
  </si>
  <si>
    <r>
      <t>4.  В таблице А определить P</t>
    </r>
    <r>
      <rPr>
        <vertAlign val="subscript"/>
        <sz val="11"/>
        <color indexed="8"/>
        <rFont val="Calibri"/>
        <family val="2"/>
        <charset val="204"/>
      </rPr>
      <t xml:space="preserve">уст., </t>
    </r>
    <r>
      <rPr>
        <sz val="11"/>
        <color theme="1"/>
        <rFont val="Calibri"/>
        <family val="2"/>
        <charset val="204"/>
        <scheme val="minor"/>
      </rPr>
      <t>подбирая время нагрузки (см.  п. 2).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</si>
</sst>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0.0"/>
    <numFmt numFmtId="173" formatCode="#,##0.0"/>
    <numFmt numFmtId="174" formatCode="#,##0.000"/>
  </numFmts>
  <fonts count="21" x14ac:knownFonts="1">
    <font>
      <sz val="11"/>
      <color theme="1"/>
      <name val="Calibri"/>
      <family val="2"/>
      <charset val="204"/>
      <scheme val="minor"/>
    </font>
    <font>
      <vertAlign val="subscript"/>
      <sz val="11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vertAlign val="superscript"/>
      <sz val="8"/>
      <color indexed="8"/>
      <name val="Calibri"/>
      <family val="2"/>
      <charset val="204"/>
    </font>
    <font>
      <vertAlign val="superscript"/>
      <sz val="14"/>
      <color indexed="8"/>
      <name val="Calibri"/>
      <family val="2"/>
      <charset val="204"/>
    </font>
    <font>
      <sz val="14"/>
      <color indexed="8"/>
      <name val="Symbol"/>
      <family val="1"/>
      <charset val="2"/>
    </font>
    <font>
      <vertAlign val="subscript"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vertAlign val="superscript"/>
      <sz val="12"/>
      <color indexed="8"/>
      <name val="Calibri"/>
      <family val="2"/>
      <charset val="204"/>
    </font>
    <font>
      <sz val="24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sz val="9"/>
      <color indexed="9"/>
      <name val="Arial Cyr"/>
      <charset val="204"/>
    </font>
    <font>
      <b/>
      <sz val="9"/>
      <color indexed="9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0"/>
        <bgColor indexed="2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7" fillId="0" borderId="1" xfId="0" applyFont="1" applyBorder="1" applyAlignment="1" applyProtection="1">
      <alignment horizontal="center" vertical="center"/>
      <protection locked="0"/>
    </xf>
    <xf numFmtId="172" fontId="17" fillId="0" borderId="1" xfId="0" applyNumberFormat="1" applyFont="1" applyBorder="1" applyAlignment="1" applyProtection="1">
      <alignment horizontal="center" vertical="center"/>
      <protection locked="0"/>
    </xf>
    <xf numFmtId="173" fontId="17" fillId="0" borderId="1" xfId="0" applyNumberFormat="1" applyFont="1" applyBorder="1" applyAlignment="1" applyProtection="1">
      <alignment horizontal="center" vertical="center"/>
      <protection locked="0"/>
    </xf>
    <xf numFmtId="4" fontId="17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72" fontId="17" fillId="0" borderId="1" xfId="0" applyNumberFormat="1" applyFont="1" applyBorder="1" applyAlignment="1" applyProtection="1">
      <alignment horizontal="center" vertical="center" wrapText="1"/>
      <protection locked="0"/>
    </xf>
    <xf numFmtId="174" fontId="17" fillId="0" borderId="1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2" fillId="0" borderId="0" xfId="0" applyFon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12" fillId="0" borderId="0" xfId="0" applyFont="1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1" fillId="0" borderId="0" xfId="0" applyFont="1"/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172" fontId="17" fillId="3" borderId="1" xfId="0" applyNumberFormat="1" applyFont="1" applyFill="1" applyBorder="1" applyAlignment="1" applyProtection="1">
      <alignment horizontal="center" vertical="center"/>
      <protection locked="0"/>
    </xf>
    <xf numFmtId="172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173" fontId="17" fillId="3" borderId="1" xfId="0" applyNumberFormat="1" applyFont="1" applyFill="1" applyBorder="1" applyAlignment="1" applyProtection="1">
      <alignment horizontal="center" vertical="center"/>
      <protection locked="0"/>
    </xf>
    <xf numFmtId="4" fontId="17" fillId="3" borderId="1" xfId="0" applyNumberFormat="1" applyFont="1" applyFill="1" applyBorder="1" applyAlignment="1" applyProtection="1">
      <alignment horizontal="center" vertical="center"/>
      <protection locked="0"/>
    </xf>
    <xf numFmtId="174" fontId="17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7" fillId="0" borderId="23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 shrinkToFit="1"/>
    </xf>
    <xf numFmtId="172" fontId="0" fillId="0" borderId="12" xfId="0" applyNumberFormat="1" applyBorder="1" applyAlignment="1">
      <alignment horizontal="center" vertical="center" wrapText="1"/>
    </xf>
    <xf numFmtId="172" fontId="0" fillId="0" borderId="13" xfId="0" applyNumberFormat="1" applyBorder="1" applyAlignment="1">
      <alignment horizontal="center" vertical="center" wrapText="1"/>
    </xf>
    <xf numFmtId="172" fontId="0" fillId="0" borderId="14" xfId="0" applyNumberForma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2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D10" sqref="D10"/>
    </sheetView>
  </sheetViews>
  <sheetFormatPr defaultRowHeight="15" x14ac:dyDescent="0.25"/>
  <cols>
    <col min="4" max="4" width="12.7109375" bestFit="1" customWidth="1"/>
    <col min="5" max="5" width="15" bestFit="1" customWidth="1"/>
    <col min="6" max="6" width="12.7109375" customWidth="1"/>
    <col min="8" max="8" width="16.85546875" bestFit="1" customWidth="1"/>
    <col min="9" max="9" width="11.140625" bestFit="1" customWidth="1"/>
    <col min="11" max="11" width="11.5703125" customWidth="1"/>
    <col min="12" max="12" width="15.5703125" bestFit="1" customWidth="1"/>
  </cols>
  <sheetData>
    <row r="1" spans="1:12" x14ac:dyDescent="0.25">
      <c r="B1" s="54" t="s">
        <v>79</v>
      </c>
      <c r="C1" s="54"/>
      <c r="D1" s="54"/>
      <c r="E1" s="54"/>
      <c r="F1" s="54"/>
      <c r="G1" s="54"/>
      <c r="H1" s="54"/>
      <c r="I1" s="54"/>
      <c r="J1" s="54"/>
    </row>
    <row r="2" spans="1:12" x14ac:dyDescent="0.25">
      <c r="B2" s="54"/>
      <c r="C2" s="54"/>
      <c r="D2" s="54"/>
      <c r="E2" s="54"/>
      <c r="F2" s="54"/>
      <c r="G2" s="54"/>
      <c r="H2" s="54"/>
      <c r="I2" s="54"/>
      <c r="J2" s="54"/>
      <c r="K2" t="s">
        <v>32</v>
      </c>
    </row>
    <row r="4" spans="1:12" ht="15" customHeight="1" x14ac:dyDescent="0.25">
      <c r="A4" s="65" t="s">
        <v>0</v>
      </c>
      <c r="B4" s="65" t="s">
        <v>1</v>
      </c>
      <c r="C4" s="65" t="s">
        <v>2</v>
      </c>
      <c r="D4" s="65" t="s">
        <v>3</v>
      </c>
      <c r="E4" s="75" t="s">
        <v>4</v>
      </c>
      <c r="F4" s="75" t="s">
        <v>22</v>
      </c>
      <c r="G4" s="65" t="s">
        <v>5</v>
      </c>
      <c r="H4" s="65" t="s">
        <v>6</v>
      </c>
      <c r="I4" s="65" t="s">
        <v>7</v>
      </c>
      <c r="J4" s="68" t="s">
        <v>8</v>
      </c>
      <c r="K4" s="65" t="s">
        <v>10</v>
      </c>
      <c r="L4" s="65" t="s">
        <v>9</v>
      </c>
    </row>
    <row r="5" spans="1:12" x14ac:dyDescent="0.25">
      <c r="A5" s="66"/>
      <c r="B5" s="66"/>
      <c r="C5" s="66"/>
      <c r="D5" s="66"/>
      <c r="E5" s="76"/>
      <c r="F5" s="78"/>
      <c r="G5" s="66"/>
      <c r="H5" s="66"/>
      <c r="I5" s="66"/>
      <c r="J5" s="69"/>
      <c r="K5" s="66"/>
      <c r="L5" s="66"/>
    </row>
    <row r="6" spans="1:12" x14ac:dyDescent="0.25">
      <c r="A6" s="67"/>
      <c r="B6" s="67"/>
      <c r="C6" s="67"/>
      <c r="D6" s="67"/>
      <c r="E6" s="77"/>
      <c r="F6" s="79"/>
      <c r="G6" s="67"/>
      <c r="H6" s="67"/>
      <c r="I6" s="66"/>
      <c r="J6" s="70"/>
      <c r="K6" s="67"/>
      <c r="L6" s="67"/>
    </row>
    <row r="7" spans="1:12" ht="18.75" x14ac:dyDescent="0.25">
      <c r="A7" s="1">
        <v>27</v>
      </c>
      <c r="B7" s="36">
        <v>700</v>
      </c>
      <c r="C7" s="36">
        <v>800</v>
      </c>
      <c r="D7" s="36">
        <v>300</v>
      </c>
      <c r="E7" s="37">
        <f>PRODUCT(A7,B7,C7)/PRODUCT(D7,60)</f>
        <v>840</v>
      </c>
      <c r="F7" s="38">
        <f>PRODUCT(E7,1.5)</f>
        <v>1260</v>
      </c>
      <c r="G7" s="36">
        <v>220</v>
      </c>
      <c r="H7" s="39">
        <f t="shared" ref="H7:I10" si="0">(F7)/(G7)</f>
        <v>5.7272727272727275</v>
      </c>
      <c r="I7" s="40">
        <f t="shared" si="0"/>
        <v>38.412698412698411</v>
      </c>
      <c r="J7" s="36">
        <v>1.1100000000000001</v>
      </c>
      <c r="K7" s="36">
        <v>0.5</v>
      </c>
      <c r="L7" s="41">
        <f>PRODUCT(I7,3.14,K7,K7)/PRODUCT(4,J7)</f>
        <v>6.7914342914342907</v>
      </c>
    </row>
    <row r="8" spans="1:12" ht="18.75" x14ac:dyDescent="0.25">
      <c r="A8" s="1">
        <v>1</v>
      </c>
      <c r="B8" s="1">
        <v>700</v>
      </c>
      <c r="C8" s="1">
        <v>800</v>
      </c>
      <c r="D8" s="1">
        <v>30</v>
      </c>
      <c r="E8" s="2">
        <f>PRODUCT(A8,B8,C8)/PRODUCT(D8,60)</f>
        <v>311.11111111111109</v>
      </c>
      <c r="F8" s="6">
        <f>PRODUCT(E8,1.5)</f>
        <v>466.66666666666663</v>
      </c>
      <c r="G8" s="1">
        <v>220</v>
      </c>
      <c r="H8" s="3">
        <f t="shared" si="0"/>
        <v>2.1212121212121211</v>
      </c>
      <c r="I8" s="4">
        <f t="shared" si="0"/>
        <v>103.71428571428572</v>
      </c>
      <c r="J8" s="1">
        <v>1.1100000000000001</v>
      </c>
      <c r="K8" s="1">
        <v>0.25</v>
      </c>
      <c r="L8" s="7">
        <f>PRODUCT(I8,3.14,K8,K8)/PRODUCT(4,J8)</f>
        <v>4.5842181467181469</v>
      </c>
    </row>
    <row r="9" spans="1:12" ht="18.75" x14ac:dyDescent="0.25">
      <c r="A9" s="1">
        <v>0.1</v>
      </c>
      <c r="B9" s="1">
        <v>700</v>
      </c>
      <c r="C9" s="1">
        <v>800</v>
      </c>
      <c r="D9" s="1">
        <v>15</v>
      </c>
      <c r="E9" s="2">
        <f>PRODUCT(A9,B9,C9)/PRODUCT(D9,60)</f>
        <v>62.222222222222221</v>
      </c>
      <c r="F9" s="6">
        <f>PRODUCT(E9,1.5)</f>
        <v>93.333333333333329</v>
      </c>
      <c r="G9" s="1">
        <v>220</v>
      </c>
      <c r="H9" s="3">
        <f>(F9)/(G9)</f>
        <v>0.4242424242424242</v>
      </c>
      <c r="I9" s="4">
        <f t="shared" si="0"/>
        <v>518.57142857142867</v>
      </c>
      <c r="J9" s="1">
        <v>1.1100000000000001</v>
      </c>
      <c r="K9" s="1">
        <v>0.1</v>
      </c>
      <c r="L9" s="7">
        <f>PRODUCT(I9,3.14,K9,K9)/PRODUCT(4,J9)</f>
        <v>3.6673745173745185</v>
      </c>
    </row>
    <row r="10" spans="1:12" ht="18.75" x14ac:dyDescent="0.25">
      <c r="A10" s="1">
        <v>0.17</v>
      </c>
      <c r="B10" s="1">
        <v>700</v>
      </c>
      <c r="C10" s="1">
        <v>800</v>
      </c>
      <c r="D10" s="1">
        <v>30</v>
      </c>
      <c r="E10" s="2">
        <f>PRODUCT(A10,B10,C10)/PRODUCT(D10,60)</f>
        <v>52.8888888888889</v>
      </c>
      <c r="F10" s="6">
        <f>PRODUCT(E10,1.5)</f>
        <v>79.333333333333343</v>
      </c>
      <c r="G10" s="1">
        <v>220</v>
      </c>
      <c r="H10" s="3">
        <f>(F10)/(G10)</f>
        <v>0.36060606060606065</v>
      </c>
      <c r="I10" s="4">
        <f>(G10)/(H10)</f>
        <v>610.08403361344529</v>
      </c>
      <c r="J10" s="1">
        <v>1.1100000000000001</v>
      </c>
      <c r="K10" s="1">
        <v>0.1</v>
      </c>
      <c r="L10" s="7">
        <f>PRODUCT(I10,3.14,K10,K10)/PRODUCT(4,J10)</f>
        <v>4.3145582557347257</v>
      </c>
    </row>
    <row r="12" spans="1:12" x14ac:dyDescent="0.25">
      <c r="A12" s="71" t="s">
        <v>11</v>
      </c>
      <c r="B12" s="71"/>
      <c r="C12" s="71"/>
      <c r="D12" s="71"/>
      <c r="E12" s="71"/>
      <c r="F12" s="71"/>
      <c r="G12" s="71"/>
      <c r="H12" s="71"/>
    </row>
    <row r="13" spans="1:12" x14ac:dyDescent="0.25">
      <c r="A13" s="72"/>
      <c r="B13" s="72"/>
      <c r="C13" s="72"/>
      <c r="D13" s="72"/>
      <c r="E13" s="72"/>
      <c r="F13" s="72"/>
      <c r="G13" s="72"/>
      <c r="H13" s="72"/>
    </row>
    <row r="14" spans="1:12" x14ac:dyDescent="0.25">
      <c r="A14" s="52" t="s">
        <v>12</v>
      </c>
      <c r="B14" s="53"/>
      <c r="C14" s="43" t="s">
        <v>10</v>
      </c>
      <c r="D14" s="56"/>
      <c r="E14" s="43" t="s">
        <v>20</v>
      </c>
      <c r="F14" s="52"/>
      <c r="G14" s="53"/>
      <c r="H14" s="56"/>
      <c r="J14" s="73" t="s">
        <v>30</v>
      </c>
      <c r="K14" s="73"/>
      <c r="L14" s="73"/>
    </row>
    <row r="15" spans="1:12" x14ac:dyDescent="0.25">
      <c r="A15" s="54"/>
      <c r="B15" s="54"/>
      <c r="C15" s="57"/>
      <c r="D15" s="58"/>
      <c r="E15" s="57"/>
      <c r="F15" s="61"/>
      <c r="G15" s="54"/>
      <c r="H15" s="58"/>
      <c r="J15" s="73" t="s">
        <v>31</v>
      </c>
      <c r="K15" s="73"/>
      <c r="L15" s="73"/>
    </row>
    <row r="16" spans="1:12" ht="15" customHeight="1" x14ac:dyDescent="0.25">
      <c r="A16" s="54"/>
      <c r="B16" s="54"/>
      <c r="C16" s="57"/>
      <c r="D16" s="58"/>
      <c r="E16" s="57"/>
      <c r="F16" s="61"/>
      <c r="G16" s="54"/>
      <c r="H16" s="58"/>
      <c r="J16" s="73"/>
      <c r="K16" s="73"/>
      <c r="L16" s="73"/>
    </row>
    <row r="17" spans="1:12" ht="15" customHeight="1" x14ac:dyDescent="0.25">
      <c r="A17" s="55"/>
      <c r="B17" s="55"/>
      <c r="C17" s="59"/>
      <c r="D17" s="60"/>
      <c r="E17" s="59"/>
      <c r="F17" s="55"/>
      <c r="G17" s="55"/>
      <c r="H17" s="60"/>
      <c r="J17" s="73"/>
      <c r="K17" s="73"/>
      <c r="L17" s="73"/>
    </row>
    <row r="18" spans="1:12" ht="18.75" x14ac:dyDescent="0.3">
      <c r="A18" s="43" t="s">
        <v>13</v>
      </c>
      <c r="B18" s="52"/>
      <c r="C18" s="49" t="s">
        <v>16</v>
      </c>
      <c r="D18" s="50"/>
      <c r="E18" s="49">
        <v>1.1100000000000001</v>
      </c>
      <c r="F18" s="51"/>
      <c r="G18" s="51"/>
      <c r="H18" s="50"/>
      <c r="J18" s="73" t="s">
        <v>80</v>
      </c>
      <c r="K18" s="73"/>
      <c r="L18" s="73"/>
    </row>
    <row r="19" spans="1:12" ht="18.75" x14ac:dyDescent="0.3">
      <c r="A19" s="47"/>
      <c r="B19" s="64"/>
      <c r="C19" s="49" t="s">
        <v>21</v>
      </c>
      <c r="D19" s="50"/>
      <c r="E19" s="49">
        <v>1.1200000000000001</v>
      </c>
      <c r="F19" s="51"/>
      <c r="G19" s="51"/>
      <c r="H19" s="50"/>
      <c r="J19" s="73"/>
      <c r="K19" s="73"/>
      <c r="L19" s="73"/>
    </row>
    <row r="20" spans="1:12" ht="18.75" x14ac:dyDescent="0.3">
      <c r="A20" s="62" t="s">
        <v>14</v>
      </c>
      <c r="B20" s="63"/>
      <c r="C20" s="49" t="s">
        <v>15</v>
      </c>
      <c r="D20" s="50"/>
      <c r="E20" s="49">
        <v>1.39</v>
      </c>
      <c r="F20" s="51"/>
      <c r="G20" s="51"/>
      <c r="H20" s="50"/>
      <c r="J20" s="73"/>
      <c r="K20" s="73"/>
      <c r="L20" s="73"/>
    </row>
    <row r="21" spans="1:12" ht="18.75" x14ac:dyDescent="0.3">
      <c r="A21" s="43" t="s">
        <v>17</v>
      </c>
      <c r="B21" s="44"/>
      <c r="C21" s="49" t="s">
        <v>18</v>
      </c>
      <c r="D21" s="50"/>
      <c r="E21" s="49">
        <v>1.08</v>
      </c>
      <c r="F21" s="51"/>
      <c r="G21" s="51"/>
      <c r="H21" s="50"/>
      <c r="J21" s="74" t="s">
        <v>81</v>
      </c>
      <c r="K21" s="74"/>
      <c r="L21" s="74"/>
    </row>
    <row r="22" spans="1:12" ht="18.75" x14ac:dyDescent="0.3">
      <c r="A22" s="45"/>
      <c r="B22" s="46"/>
      <c r="C22" s="49" t="s">
        <v>19</v>
      </c>
      <c r="D22" s="50"/>
      <c r="E22" s="49">
        <v>1.1100000000000001</v>
      </c>
      <c r="F22" s="51"/>
      <c r="G22" s="51"/>
      <c r="H22" s="50"/>
      <c r="J22" s="74"/>
      <c r="K22" s="74"/>
      <c r="L22" s="74"/>
    </row>
    <row r="23" spans="1:12" ht="18.75" x14ac:dyDescent="0.3">
      <c r="A23" s="47"/>
      <c r="B23" s="48"/>
      <c r="C23" s="49" t="s">
        <v>21</v>
      </c>
      <c r="D23" s="50"/>
      <c r="E23" s="49">
        <v>1.1299999999999999</v>
      </c>
      <c r="F23" s="51"/>
      <c r="G23" s="51"/>
      <c r="H23" s="50"/>
      <c r="J23" s="73" t="s">
        <v>33</v>
      </c>
      <c r="K23" s="73"/>
      <c r="L23" s="73"/>
    </row>
    <row r="24" spans="1:12" x14ac:dyDescent="0.25">
      <c r="J24" s="73"/>
      <c r="K24" s="73"/>
      <c r="L24" s="73"/>
    </row>
    <row r="25" spans="1:12" x14ac:dyDescent="0.25">
      <c r="J25" s="73"/>
      <c r="K25" s="73"/>
      <c r="L25" s="73"/>
    </row>
    <row r="26" spans="1:12" x14ac:dyDescent="0.25">
      <c r="J26" s="42"/>
      <c r="K26" s="42"/>
      <c r="L26" s="42"/>
    </row>
    <row r="27" spans="1:12" x14ac:dyDescent="0.25">
      <c r="J27" s="42"/>
      <c r="K27" s="42"/>
      <c r="L27" s="42"/>
    </row>
    <row r="28" spans="1:12" x14ac:dyDescent="0.25">
      <c r="J28" s="42"/>
      <c r="K28" s="42"/>
      <c r="L28" s="42"/>
    </row>
  </sheetData>
  <mergeCells count="37">
    <mergeCell ref="B1:J2"/>
    <mergeCell ref="J23:L25"/>
    <mergeCell ref="J21:L22"/>
    <mergeCell ref="D4:D6"/>
    <mergeCell ref="E4:E6"/>
    <mergeCell ref="G4:G6"/>
    <mergeCell ref="F4:F6"/>
    <mergeCell ref="J14:L14"/>
    <mergeCell ref="J15:L17"/>
    <mergeCell ref="J18:L20"/>
    <mergeCell ref="C18:D18"/>
    <mergeCell ref="H4:H6"/>
    <mergeCell ref="I4:I6"/>
    <mergeCell ref="J4:J6"/>
    <mergeCell ref="K4:K6"/>
    <mergeCell ref="L4:L6"/>
    <mergeCell ref="A12:H13"/>
    <mergeCell ref="A4:A6"/>
    <mergeCell ref="B4:B6"/>
    <mergeCell ref="C4:C6"/>
    <mergeCell ref="C19:D19"/>
    <mergeCell ref="E18:H18"/>
    <mergeCell ref="E19:H19"/>
    <mergeCell ref="E20:H20"/>
    <mergeCell ref="A14:B17"/>
    <mergeCell ref="C14:D17"/>
    <mergeCell ref="E14:H17"/>
    <mergeCell ref="A20:B20"/>
    <mergeCell ref="A18:B19"/>
    <mergeCell ref="C20:D20"/>
    <mergeCell ref="A21:B23"/>
    <mergeCell ref="C21:D21"/>
    <mergeCell ref="C22:D22"/>
    <mergeCell ref="C23:D23"/>
    <mergeCell ref="E21:H21"/>
    <mergeCell ref="E22:H22"/>
    <mergeCell ref="E23:H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4" workbookViewId="0">
      <selection activeCell="G7" sqref="G1:G65536"/>
    </sheetView>
  </sheetViews>
  <sheetFormatPr defaultRowHeight="15" x14ac:dyDescent="0.25"/>
  <sheetData>
    <row r="1" spans="1:9" x14ac:dyDescent="0.25">
      <c r="G1" s="80" t="s">
        <v>23</v>
      </c>
      <c r="H1" s="80"/>
    </row>
    <row r="2" spans="1:9" ht="15" customHeight="1" x14ac:dyDescent="0.25">
      <c r="A2" s="82" t="s">
        <v>24</v>
      </c>
      <c r="B2" s="54"/>
      <c r="C2" s="54"/>
      <c r="D2" s="54"/>
      <c r="E2" s="54"/>
      <c r="F2" s="54"/>
      <c r="G2" s="54"/>
      <c r="H2" s="54"/>
      <c r="I2" s="54"/>
    </row>
    <row r="3" spans="1:9" x14ac:dyDescent="0.25">
      <c r="A3" s="54"/>
      <c r="B3" s="54"/>
      <c r="C3" s="54"/>
      <c r="D3" s="54"/>
      <c r="E3" s="54"/>
      <c r="F3" s="54"/>
      <c r="G3" s="54"/>
      <c r="H3" s="54"/>
      <c r="I3" s="54"/>
    </row>
    <row r="4" spans="1:9" x14ac:dyDescent="0.25">
      <c r="A4" s="54"/>
      <c r="B4" s="54"/>
      <c r="C4" s="54"/>
      <c r="D4" s="54"/>
      <c r="E4" s="54"/>
      <c r="F4" s="54"/>
      <c r="G4" s="54"/>
      <c r="H4" s="54"/>
      <c r="I4" s="54"/>
    </row>
    <row r="5" spans="1:9" x14ac:dyDescent="0.25">
      <c r="A5" s="54"/>
      <c r="B5" s="54"/>
      <c r="C5" s="54"/>
      <c r="D5" s="54"/>
      <c r="E5" s="54"/>
      <c r="F5" s="54"/>
      <c r="G5" s="54"/>
      <c r="H5" s="54"/>
      <c r="I5" s="54"/>
    </row>
    <row r="6" spans="1:9" x14ac:dyDescent="0.25">
      <c r="A6" s="54"/>
      <c r="B6" s="54"/>
      <c r="C6" s="54"/>
      <c r="D6" s="54"/>
      <c r="E6" s="54"/>
      <c r="F6" s="54"/>
      <c r="G6" s="54"/>
      <c r="H6" s="54"/>
      <c r="I6" s="54"/>
    </row>
    <row r="7" spans="1:9" ht="15.75" thickBot="1" x14ac:dyDescent="0.3">
      <c r="A7" s="5"/>
      <c r="B7" s="5"/>
      <c r="C7" s="5"/>
      <c r="D7" s="5"/>
      <c r="E7" s="5"/>
      <c r="F7" s="5"/>
      <c r="G7" s="5"/>
      <c r="H7" s="5"/>
      <c r="I7" s="5"/>
    </row>
    <row r="8" spans="1:9" ht="15" customHeight="1" x14ac:dyDescent="0.25">
      <c r="A8" s="83" t="s">
        <v>10</v>
      </c>
      <c r="B8" s="83" t="s">
        <v>25</v>
      </c>
      <c r="C8" s="85" t="s">
        <v>78</v>
      </c>
      <c r="D8" s="86"/>
      <c r="E8" s="86"/>
      <c r="F8" s="86"/>
      <c r="G8" s="86"/>
      <c r="H8" s="86"/>
      <c r="I8" s="87"/>
    </row>
    <row r="9" spans="1:9" ht="15.75" customHeight="1" thickBot="1" x14ac:dyDescent="0.3">
      <c r="A9" s="84"/>
      <c r="B9" s="84"/>
      <c r="C9" s="88"/>
      <c r="D9" s="89"/>
      <c r="E9" s="89"/>
      <c r="F9" s="89"/>
      <c r="G9" s="89"/>
      <c r="H9" s="89"/>
      <c r="I9" s="90"/>
    </row>
    <row r="10" spans="1:9" ht="16.5" thickBot="1" x14ac:dyDescent="0.3">
      <c r="A10" s="84"/>
      <c r="B10" s="84"/>
      <c r="C10" s="8">
        <v>200</v>
      </c>
      <c r="D10" s="8">
        <v>400</v>
      </c>
      <c r="E10" s="8">
        <v>600</v>
      </c>
      <c r="F10" s="8">
        <v>700</v>
      </c>
      <c r="G10" s="8">
        <v>800</v>
      </c>
      <c r="H10" s="8">
        <v>900</v>
      </c>
      <c r="I10" s="8">
        <v>1000</v>
      </c>
    </row>
    <row r="11" spans="1:9" ht="15" customHeight="1" x14ac:dyDescent="0.25">
      <c r="A11" s="84"/>
      <c r="B11" s="84"/>
      <c r="C11" s="85" t="s">
        <v>26</v>
      </c>
      <c r="D11" s="86"/>
      <c r="E11" s="86"/>
      <c r="F11" s="86"/>
      <c r="G11" s="86"/>
      <c r="H11" s="86"/>
      <c r="I11" s="87"/>
    </row>
    <row r="12" spans="1:9" ht="15" customHeight="1" x14ac:dyDescent="0.25">
      <c r="A12" s="84"/>
      <c r="B12" s="84"/>
      <c r="C12" s="91"/>
      <c r="D12" s="92"/>
      <c r="E12" s="92"/>
      <c r="F12" s="92"/>
      <c r="G12" s="92"/>
      <c r="H12" s="92"/>
      <c r="I12" s="93"/>
    </row>
    <row r="13" spans="1:9" ht="15.75" x14ac:dyDescent="0.25">
      <c r="A13" s="9">
        <v>5</v>
      </c>
      <c r="B13" s="9">
        <v>19.600000000000001</v>
      </c>
      <c r="C13" s="9">
        <v>52</v>
      </c>
      <c r="D13" s="9">
        <v>83</v>
      </c>
      <c r="E13" s="9">
        <v>105</v>
      </c>
      <c r="F13" s="9">
        <v>124</v>
      </c>
      <c r="G13" s="9">
        <v>146</v>
      </c>
      <c r="H13" s="9">
        <v>173</v>
      </c>
      <c r="I13" s="9">
        <v>206</v>
      </c>
    </row>
    <row r="14" spans="1:9" ht="15.75" x14ac:dyDescent="0.25">
      <c r="A14" s="9">
        <v>4</v>
      </c>
      <c r="B14" s="9">
        <v>12.6</v>
      </c>
      <c r="C14" s="9">
        <v>37</v>
      </c>
      <c r="D14" s="9">
        <v>60</v>
      </c>
      <c r="E14" s="9">
        <v>80</v>
      </c>
      <c r="F14" s="9">
        <v>93</v>
      </c>
      <c r="G14" s="9">
        <v>110</v>
      </c>
      <c r="H14" s="9">
        <v>129</v>
      </c>
      <c r="I14" s="9">
        <v>151</v>
      </c>
    </row>
    <row r="15" spans="1:9" ht="15.75" x14ac:dyDescent="0.25">
      <c r="A15" s="9">
        <v>3</v>
      </c>
      <c r="B15" s="9">
        <v>7.07</v>
      </c>
      <c r="C15" s="9">
        <v>22.3</v>
      </c>
      <c r="D15" s="9">
        <v>37.5</v>
      </c>
      <c r="E15" s="9">
        <v>54.5</v>
      </c>
      <c r="F15" s="9">
        <v>64</v>
      </c>
      <c r="G15" s="9">
        <v>77</v>
      </c>
      <c r="H15" s="9">
        <v>88</v>
      </c>
      <c r="I15" s="9">
        <v>102</v>
      </c>
    </row>
    <row r="16" spans="1:9" ht="15.75" x14ac:dyDescent="0.25">
      <c r="A16" s="9">
        <v>2.5</v>
      </c>
      <c r="B16" s="9">
        <v>4.91</v>
      </c>
      <c r="C16" s="9">
        <v>16.600000000000001</v>
      </c>
      <c r="D16" s="9">
        <v>27.5</v>
      </c>
      <c r="E16" s="9">
        <v>40</v>
      </c>
      <c r="F16" s="9">
        <v>46.6</v>
      </c>
      <c r="G16" s="9">
        <v>57.5</v>
      </c>
      <c r="H16" s="9">
        <v>66.5</v>
      </c>
      <c r="I16" s="9">
        <v>73</v>
      </c>
    </row>
    <row r="17" spans="1:9" ht="15.75" x14ac:dyDescent="0.25">
      <c r="A17" s="9">
        <v>2</v>
      </c>
      <c r="B17" s="9">
        <v>3.14</v>
      </c>
      <c r="C17" s="9">
        <v>11.7</v>
      </c>
      <c r="D17" s="9">
        <v>19.600000000000001</v>
      </c>
      <c r="E17" s="9">
        <v>28.7</v>
      </c>
      <c r="F17" s="9">
        <v>33.799999999999997</v>
      </c>
      <c r="G17" s="9">
        <v>39.5</v>
      </c>
      <c r="H17" s="9">
        <v>47</v>
      </c>
      <c r="I17" s="9">
        <v>51</v>
      </c>
    </row>
    <row r="18" spans="1:9" ht="15.75" x14ac:dyDescent="0.25">
      <c r="A18" s="9">
        <v>1.8</v>
      </c>
      <c r="B18" s="9">
        <v>2.54</v>
      </c>
      <c r="C18" s="9">
        <v>10</v>
      </c>
      <c r="D18" s="9">
        <v>16.899999999999999</v>
      </c>
      <c r="E18" s="9">
        <v>24.9</v>
      </c>
      <c r="F18" s="9">
        <v>29</v>
      </c>
      <c r="G18" s="9">
        <v>33.1</v>
      </c>
      <c r="H18" s="9">
        <v>39</v>
      </c>
      <c r="I18" s="9">
        <v>43.2</v>
      </c>
    </row>
    <row r="19" spans="1:9" ht="15.75" x14ac:dyDescent="0.25">
      <c r="A19" s="9">
        <v>1.6</v>
      </c>
      <c r="B19" s="9">
        <v>2.0099999999999998</v>
      </c>
      <c r="C19" s="9">
        <v>8.6</v>
      </c>
      <c r="D19" s="9">
        <v>14.4</v>
      </c>
      <c r="E19" s="9">
        <v>21</v>
      </c>
      <c r="F19" s="9">
        <v>24.5</v>
      </c>
      <c r="G19" s="9">
        <v>28</v>
      </c>
      <c r="H19" s="9">
        <v>32.9</v>
      </c>
      <c r="I19" s="9">
        <v>36</v>
      </c>
    </row>
    <row r="20" spans="1:9" ht="15.75" x14ac:dyDescent="0.25">
      <c r="A20" s="9">
        <v>1.5</v>
      </c>
      <c r="B20" s="9">
        <v>1.77</v>
      </c>
      <c r="C20" s="9">
        <v>7.9</v>
      </c>
      <c r="D20" s="9">
        <v>13.2</v>
      </c>
      <c r="E20" s="9">
        <v>19.2</v>
      </c>
      <c r="F20" s="9">
        <v>22.4</v>
      </c>
      <c r="G20" s="9">
        <v>25.7</v>
      </c>
      <c r="H20" s="9">
        <v>30</v>
      </c>
      <c r="I20" s="9">
        <v>33</v>
      </c>
    </row>
    <row r="21" spans="1:9" ht="15.75" x14ac:dyDescent="0.25">
      <c r="A21" s="9">
        <v>1.4</v>
      </c>
      <c r="B21" s="9">
        <v>1.54</v>
      </c>
      <c r="C21" s="9">
        <v>7.25</v>
      </c>
      <c r="D21" s="9">
        <v>12</v>
      </c>
      <c r="E21" s="9">
        <v>17.399999999999999</v>
      </c>
      <c r="F21" s="9">
        <v>20</v>
      </c>
      <c r="G21" s="9">
        <v>23.3</v>
      </c>
      <c r="H21" s="9">
        <v>27</v>
      </c>
      <c r="I21" s="9">
        <v>30</v>
      </c>
    </row>
    <row r="22" spans="1:9" ht="15.75" x14ac:dyDescent="0.25">
      <c r="A22" s="9">
        <v>1.3</v>
      </c>
      <c r="B22" s="9">
        <v>1.33</v>
      </c>
      <c r="C22" s="9">
        <v>6.6</v>
      </c>
      <c r="D22" s="9">
        <v>10.9</v>
      </c>
      <c r="E22" s="9">
        <v>15.6</v>
      </c>
      <c r="F22" s="9">
        <v>17.8</v>
      </c>
      <c r="G22" s="9">
        <v>21</v>
      </c>
      <c r="H22" s="9">
        <v>24.4</v>
      </c>
      <c r="I22" s="9">
        <v>27</v>
      </c>
    </row>
    <row r="23" spans="1:9" ht="15.75" x14ac:dyDescent="0.25">
      <c r="A23" s="9">
        <v>1.2</v>
      </c>
      <c r="B23" s="9">
        <v>1.1299999999999999</v>
      </c>
      <c r="C23" s="9">
        <v>6</v>
      </c>
      <c r="D23" s="9">
        <v>9.8000000000000007</v>
      </c>
      <c r="E23" s="9">
        <v>14</v>
      </c>
      <c r="F23" s="9">
        <v>15.8</v>
      </c>
      <c r="G23" s="9">
        <v>18.7</v>
      </c>
      <c r="H23" s="9">
        <v>21.6</v>
      </c>
      <c r="I23" s="9">
        <v>24.3</v>
      </c>
    </row>
    <row r="24" spans="1:9" ht="15.75" x14ac:dyDescent="0.25">
      <c r="A24" s="9">
        <v>1.1000000000000001</v>
      </c>
      <c r="B24" s="9">
        <v>0.95</v>
      </c>
      <c r="C24" s="9">
        <v>5.4</v>
      </c>
      <c r="D24" s="9">
        <v>8.6999999999999993</v>
      </c>
      <c r="E24" s="9">
        <v>12.4</v>
      </c>
      <c r="F24" s="9">
        <v>13.9</v>
      </c>
      <c r="G24" s="9">
        <v>16.5</v>
      </c>
      <c r="H24" s="9">
        <v>19.100000000000001</v>
      </c>
      <c r="I24" s="9">
        <v>21.5</v>
      </c>
    </row>
    <row r="25" spans="1:9" ht="15.75" x14ac:dyDescent="0.25">
      <c r="A25" s="9">
        <v>1</v>
      </c>
      <c r="B25" s="9">
        <v>0.78500000000000003</v>
      </c>
      <c r="C25" s="9">
        <v>4.8499999999999996</v>
      </c>
      <c r="D25" s="9">
        <v>7.7</v>
      </c>
      <c r="E25" s="9">
        <v>10.8</v>
      </c>
      <c r="F25" s="9">
        <v>12.1</v>
      </c>
      <c r="G25" s="9">
        <v>14.3</v>
      </c>
      <c r="H25" s="9">
        <v>16.8</v>
      </c>
      <c r="I25" s="9">
        <v>19.2</v>
      </c>
    </row>
    <row r="26" spans="1:9" ht="15.75" x14ac:dyDescent="0.25">
      <c r="A26" s="9">
        <v>0.9</v>
      </c>
      <c r="B26" s="9">
        <v>0.63600000000000001</v>
      </c>
      <c r="C26" s="9">
        <v>4.25</v>
      </c>
      <c r="D26" s="9">
        <v>6.7</v>
      </c>
      <c r="E26" s="9">
        <v>9.35</v>
      </c>
      <c r="F26" s="9">
        <v>10.45</v>
      </c>
      <c r="G26" s="9">
        <v>12.3</v>
      </c>
      <c r="H26" s="9">
        <v>14.5</v>
      </c>
      <c r="I26" s="9">
        <v>16.5</v>
      </c>
    </row>
    <row r="27" spans="1:9" ht="15.75" x14ac:dyDescent="0.25">
      <c r="A27" s="9">
        <v>0.8</v>
      </c>
      <c r="B27" s="9">
        <v>0.503</v>
      </c>
      <c r="C27" s="9">
        <v>3.7</v>
      </c>
      <c r="D27" s="9">
        <v>5.7</v>
      </c>
      <c r="E27" s="9">
        <v>8.15</v>
      </c>
      <c r="F27" s="9">
        <v>9.15</v>
      </c>
      <c r="G27" s="9">
        <v>10.8</v>
      </c>
      <c r="H27" s="9">
        <v>12.3</v>
      </c>
      <c r="I27" s="9">
        <v>14</v>
      </c>
    </row>
    <row r="28" spans="1:9" ht="15.75" x14ac:dyDescent="0.25">
      <c r="A28" s="9">
        <v>0.75</v>
      </c>
      <c r="B28" s="9">
        <v>0.442</v>
      </c>
      <c r="C28" s="9">
        <v>3.4</v>
      </c>
      <c r="D28" s="9">
        <v>5.3</v>
      </c>
      <c r="E28" s="9">
        <v>7.55</v>
      </c>
      <c r="F28" s="9">
        <v>8.4</v>
      </c>
      <c r="G28" s="9">
        <v>9.9499999999999993</v>
      </c>
      <c r="H28" s="9">
        <v>11.25</v>
      </c>
      <c r="I28" s="9">
        <v>12.85</v>
      </c>
    </row>
    <row r="29" spans="1:9" ht="15.75" x14ac:dyDescent="0.25">
      <c r="A29" s="9">
        <v>0.7</v>
      </c>
      <c r="B29" s="9">
        <v>0.38500000000000001</v>
      </c>
      <c r="C29" s="9">
        <v>3.1</v>
      </c>
      <c r="D29" s="9">
        <v>4.8</v>
      </c>
      <c r="E29" s="9">
        <v>6.95</v>
      </c>
      <c r="F29" s="9">
        <v>7.8</v>
      </c>
      <c r="G29" s="9">
        <v>9.1</v>
      </c>
      <c r="H29" s="9">
        <v>10.3</v>
      </c>
      <c r="I29" s="9">
        <v>11.8</v>
      </c>
    </row>
    <row r="30" spans="1:9" ht="15.75" x14ac:dyDescent="0.25">
      <c r="A30" s="9">
        <v>0.65</v>
      </c>
      <c r="B30" s="9">
        <v>0.34200000000000003</v>
      </c>
      <c r="C30" s="9">
        <v>2.82</v>
      </c>
      <c r="D30" s="9">
        <v>4.4000000000000004</v>
      </c>
      <c r="E30" s="9">
        <v>6.3</v>
      </c>
      <c r="F30" s="9">
        <v>7.15</v>
      </c>
      <c r="G30" s="9">
        <v>8.25</v>
      </c>
      <c r="H30" s="9">
        <v>9.3000000000000007</v>
      </c>
      <c r="I30" s="9">
        <v>10.75</v>
      </c>
    </row>
    <row r="31" spans="1:9" ht="15.75" x14ac:dyDescent="0.25">
      <c r="A31" s="9">
        <v>0.6</v>
      </c>
      <c r="B31" s="9">
        <v>0.28299999999999997</v>
      </c>
      <c r="C31" s="9">
        <v>2.52</v>
      </c>
      <c r="D31" s="9">
        <v>4</v>
      </c>
      <c r="E31" s="9">
        <v>5.7</v>
      </c>
      <c r="F31" s="9">
        <v>6.5</v>
      </c>
      <c r="G31" s="9">
        <v>7.5</v>
      </c>
      <c r="H31" s="9">
        <v>8.5</v>
      </c>
      <c r="I31" s="9">
        <v>9.6999999999999993</v>
      </c>
    </row>
    <row r="32" spans="1:9" ht="15.75" x14ac:dyDescent="0.25">
      <c r="A32" s="10">
        <v>0.55000000000000004</v>
      </c>
      <c r="B32" s="11">
        <v>0.23799999999999999</v>
      </c>
      <c r="C32" s="11">
        <v>2.25</v>
      </c>
      <c r="D32" s="11">
        <v>3.55</v>
      </c>
      <c r="E32" s="11">
        <v>5.0999999999999996</v>
      </c>
      <c r="F32" s="11">
        <v>5.8</v>
      </c>
      <c r="G32" s="11">
        <v>6.75</v>
      </c>
      <c r="H32" s="11">
        <v>7.6</v>
      </c>
      <c r="I32" s="11">
        <v>8.6999999999999993</v>
      </c>
    </row>
    <row r="33" spans="1:9" ht="15.75" x14ac:dyDescent="0.25">
      <c r="A33" s="10">
        <v>0.5</v>
      </c>
      <c r="B33" s="11">
        <v>0.19600000000000001</v>
      </c>
      <c r="C33" s="11">
        <v>2</v>
      </c>
      <c r="D33" s="11">
        <v>3.15</v>
      </c>
      <c r="E33" s="11">
        <v>4.5</v>
      </c>
      <c r="F33" s="11">
        <v>5.2</v>
      </c>
      <c r="G33" s="11">
        <v>5.9</v>
      </c>
      <c r="H33" s="11">
        <v>6.75</v>
      </c>
      <c r="I33" s="11">
        <v>7.7</v>
      </c>
    </row>
    <row r="34" spans="1:9" ht="15.75" x14ac:dyDescent="0.25">
      <c r="A34" s="10">
        <v>0.45</v>
      </c>
      <c r="B34" s="11">
        <v>0.159</v>
      </c>
      <c r="C34" s="11">
        <v>1.74</v>
      </c>
      <c r="D34" s="11">
        <v>2.75</v>
      </c>
      <c r="E34" s="11">
        <v>3.9</v>
      </c>
      <c r="F34" s="11">
        <v>4.45</v>
      </c>
      <c r="G34" s="11">
        <v>5.2</v>
      </c>
      <c r="H34" s="11">
        <v>5.85</v>
      </c>
      <c r="I34" s="11">
        <v>6.75</v>
      </c>
    </row>
    <row r="35" spans="1:9" ht="15.75" x14ac:dyDescent="0.25">
      <c r="A35" s="10">
        <v>0.4</v>
      </c>
      <c r="B35" s="11">
        <v>0.126</v>
      </c>
      <c r="C35" s="11">
        <v>1.5</v>
      </c>
      <c r="D35" s="11">
        <v>2.34</v>
      </c>
      <c r="E35" s="11">
        <v>3.3</v>
      </c>
      <c r="F35" s="11">
        <v>3.85</v>
      </c>
      <c r="G35" s="11">
        <v>4.4000000000000004</v>
      </c>
      <c r="H35" s="11">
        <v>5</v>
      </c>
      <c r="I35" s="11">
        <v>5.7</v>
      </c>
    </row>
    <row r="36" spans="1:9" ht="15.75" x14ac:dyDescent="0.25">
      <c r="A36" s="10">
        <v>0.35</v>
      </c>
      <c r="B36" s="11">
        <v>9.6000000000000002E-2</v>
      </c>
      <c r="C36" s="11">
        <v>1.27</v>
      </c>
      <c r="D36" s="11">
        <v>1.95</v>
      </c>
      <c r="E36" s="11">
        <v>2.76</v>
      </c>
      <c r="F36" s="11">
        <v>3.3</v>
      </c>
      <c r="G36" s="11">
        <v>3.75</v>
      </c>
      <c r="H36" s="11">
        <v>4.1500000000000004</v>
      </c>
      <c r="I36" s="11">
        <v>4.75</v>
      </c>
    </row>
    <row r="37" spans="1:9" ht="15.75" x14ac:dyDescent="0.25">
      <c r="A37" s="10">
        <v>0.3</v>
      </c>
      <c r="B37" s="11">
        <v>8.5000000000000006E-2</v>
      </c>
      <c r="C37" s="11">
        <v>1.05</v>
      </c>
      <c r="D37" s="11">
        <v>1.63</v>
      </c>
      <c r="E37" s="11">
        <v>2.27</v>
      </c>
      <c r="F37" s="11">
        <v>2.7</v>
      </c>
      <c r="G37" s="11">
        <v>3.05</v>
      </c>
      <c r="H37" s="11">
        <v>3.4</v>
      </c>
      <c r="I37" s="11">
        <v>3.85</v>
      </c>
    </row>
    <row r="38" spans="1:9" ht="15.75" x14ac:dyDescent="0.25">
      <c r="A38" s="10">
        <v>0.25</v>
      </c>
      <c r="B38" s="11">
        <v>4.9000000000000002E-2</v>
      </c>
      <c r="C38" s="11">
        <v>0.84</v>
      </c>
      <c r="D38" s="11">
        <v>1.33</v>
      </c>
      <c r="E38" s="11">
        <v>1.83</v>
      </c>
      <c r="F38" s="11">
        <v>2.15</v>
      </c>
      <c r="G38" s="11">
        <v>2.4</v>
      </c>
      <c r="H38" s="11">
        <v>2.7</v>
      </c>
      <c r="I38" s="11">
        <v>3.1</v>
      </c>
    </row>
    <row r="39" spans="1:9" ht="15.75" x14ac:dyDescent="0.25">
      <c r="A39" s="10">
        <v>0.2</v>
      </c>
      <c r="B39" s="11">
        <v>3.1399999999999997E-2</v>
      </c>
      <c r="C39" s="11">
        <v>0.65</v>
      </c>
      <c r="D39" s="11">
        <v>1.03</v>
      </c>
      <c r="E39" s="11">
        <v>1.4</v>
      </c>
      <c r="F39" s="11">
        <v>1.65</v>
      </c>
      <c r="G39" s="11">
        <v>1.82</v>
      </c>
      <c r="H39" s="11">
        <v>2</v>
      </c>
      <c r="I39" s="11">
        <v>2.2999999999999998</v>
      </c>
    </row>
    <row r="40" spans="1:9" ht="15.75" x14ac:dyDescent="0.25">
      <c r="A40" s="10">
        <v>0.15</v>
      </c>
      <c r="B40" s="11">
        <v>1.77E-2</v>
      </c>
      <c r="C40" s="11">
        <v>0.46</v>
      </c>
      <c r="D40" s="11">
        <v>0.74</v>
      </c>
      <c r="E40" s="11">
        <v>0.99</v>
      </c>
      <c r="F40" s="11">
        <v>1.1499999999999999</v>
      </c>
      <c r="G40" s="11">
        <v>1.28</v>
      </c>
      <c r="H40" s="11">
        <v>1.4</v>
      </c>
      <c r="I40" s="11">
        <v>1.62</v>
      </c>
    </row>
    <row r="41" spans="1:9" ht="15.75" x14ac:dyDescent="0.25">
      <c r="A41" s="10">
        <v>0.1</v>
      </c>
      <c r="B41" s="11">
        <v>7.8499999999999993E-3</v>
      </c>
      <c r="C41" s="11">
        <v>0.1</v>
      </c>
      <c r="D41" s="11">
        <v>0.47</v>
      </c>
      <c r="E41" s="11">
        <v>0.63</v>
      </c>
      <c r="F41" s="11">
        <v>0.72</v>
      </c>
      <c r="G41" s="11">
        <v>0.8</v>
      </c>
      <c r="H41" s="11">
        <v>0.9</v>
      </c>
      <c r="I41" s="11">
        <v>1</v>
      </c>
    </row>
    <row r="43" spans="1:9" x14ac:dyDescent="0.25">
      <c r="A43" s="80" t="s">
        <v>27</v>
      </c>
      <c r="B43" s="81"/>
    </row>
    <row r="44" spans="1:9" ht="15" customHeight="1" x14ac:dyDescent="0.25">
      <c r="A44" s="73" t="s">
        <v>28</v>
      </c>
      <c r="B44" s="73"/>
      <c r="C44" s="73"/>
      <c r="D44" s="73"/>
      <c r="E44" s="73"/>
      <c r="F44" s="73"/>
      <c r="G44" s="73"/>
      <c r="H44" s="73"/>
      <c r="I44" s="73"/>
    </row>
    <row r="45" spans="1:9" x14ac:dyDescent="0.25">
      <c r="A45" s="73"/>
      <c r="B45" s="73"/>
      <c r="C45" s="73"/>
      <c r="D45" s="73"/>
      <c r="E45" s="73"/>
      <c r="F45" s="73"/>
      <c r="G45" s="73"/>
      <c r="H45" s="73"/>
      <c r="I45" s="73"/>
    </row>
    <row r="46" spans="1:9" ht="15" customHeight="1" x14ac:dyDescent="0.25">
      <c r="A46" s="73" t="s">
        <v>29</v>
      </c>
      <c r="B46" s="73"/>
      <c r="C46" s="73"/>
      <c r="D46" s="73"/>
      <c r="E46" s="73"/>
      <c r="F46" s="73"/>
      <c r="G46" s="73"/>
      <c r="H46" s="73"/>
      <c r="I46" s="73"/>
    </row>
    <row r="47" spans="1:9" x14ac:dyDescent="0.25">
      <c r="A47" s="73"/>
      <c r="B47" s="73"/>
      <c r="C47" s="73"/>
      <c r="D47" s="73"/>
      <c r="E47" s="73"/>
      <c r="F47" s="73"/>
      <c r="G47" s="73"/>
      <c r="H47" s="73"/>
      <c r="I47" s="73"/>
    </row>
    <row r="48" spans="1:9" x14ac:dyDescent="0.25">
      <c r="A48" s="73"/>
      <c r="B48" s="73"/>
      <c r="C48" s="73"/>
      <c r="D48" s="73"/>
      <c r="E48" s="73"/>
      <c r="F48" s="73"/>
      <c r="G48" s="73"/>
      <c r="H48" s="73"/>
      <c r="I48" s="73"/>
    </row>
  </sheetData>
  <mergeCells count="9">
    <mergeCell ref="A43:B43"/>
    <mergeCell ref="A44:I45"/>
    <mergeCell ref="A46:I48"/>
    <mergeCell ref="G1:H1"/>
    <mergeCell ref="A2:I6"/>
    <mergeCell ref="A8:A12"/>
    <mergeCell ref="B8:B12"/>
    <mergeCell ref="C8:I9"/>
    <mergeCell ref="C11:I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I52" sqref="I52"/>
    </sheetView>
  </sheetViews>
  <sheetFormatPr defaultRowHeight="15" x14ac:dyDescent="0.25"/>
  <sheetData>
    <row r="1" spans="1:10" ht="30" x14ac:dyDescent="0.4">
      <c r="A1" s="12"/>
      <c r="B1" s="12"/>
      <c r="C1" s="12"/>
      <c r="D1" s="12"/>
    </row>
    <row r="2" spans="1:10" ht="30" x14ac:dyDescent="0.4">
      <c r="A2" s="12"/>
      <c r="B2" s="12" t="s">
        <v>34</v>
      </c>
      <c r="C2" s="12"/>
      <c r="D2" s="12"/>
    </row>
    <row r="3" spans="1:10" ht="18" x14ac:dyDescent="0.25">
      <c r="A3" s="94" t="s">
        <v>35</v>
      </c>
      <c r="B3" s="94"/>
      <c r="C3" s="94"/>
      <c r="D3" s="94"/>
    </row>
    <row r="4" spans="1:10" ht="30" x14ac:dyDescent="0.4">
      <c r="A4" s="12"/>
      <c r="B4" s="12"/>
      <c r="C4" s="12"/>
      <c r="D4" s="12"/>
    </row>
    <row r="5" spans="1:10" ht="30" x14ac:dyDescent="0.4">
      <c r="A5" s="12"/>
      <c r="B5" s="95"/>
      <c r="C5" s="95"/>
      <c r="D5" s="12"/>
    </row>
    <row r="6" spans="1:10" ht="16.5" thickBot="1" x14ac:dyDescent="0.3">
      <c r="A6" s="96" t="s">
        <v>36</v>
      </c>
      <c r="B6" s="96"/>
      <c r="C6" s="96"/>
      <c r="D6" s="96"/>
      <c r="E6" s="13"/>
      <c r="F6" s="13"/>
      <c r="G6" s="13"/>
      <c r="H6" s="13"/>
      <c r="I6" s="13"/>
      <c r="J6" s="13"/>
    </row>
    <row r="7" spans="1:10" ht="16.5" thickBot="1" x14ac:dyDescent="0.3">
      <c r="A7" s="14"/>
      <c r="B7" s="14"/>
      <c r="C7" s="14"/>
      <c r="D7" s="14"/>
      <c r="E7" s="13"/>
      <c r="F7" s="13"/>
      <c r="G7" s="13"/>
      <c r="H7" s="13"/>
      <c r="I7" s="13"/>
      <c r="J7" s="13"/>
    </row>
    <row r="8" spans="1:10" x14ac:dyDescent="0.25">
      <c r="A8" s="15" t="s">
        <v>37</v>
      </c>
      <c r="B8" s="15" t="s">
        <v>38</v>
      </c>
      <c r="C8" s="15" t="s">
        <v>39</v>
      </c>
      <c r="D8" s="16" t="s">
        <v>40</v>
      </c>
    </row>
    <row r="9" spans="1:10" x14ac:dyDescent="0.25">
      <c r="A9" s="17" t="s">
        <v>41</v>
      </c>
      <c r="B9" s="17" t="s">
        <v>42</v>
      </c>
      <c r="C9" s="17" t="s">
        <v>43</v>
      </c>
      <c r="D9" s="18" t="s">
        <v>44</v>
      </c>
    </row>
    <row r="10" spans="1:10" x14ac:dyDescent="0.25">
      <c r="A10" s="19">
        <v>7.86</v>
      </c>
      <c r="B10" s="19">
        <v>1</v>
      </c>
      <c r="C10" s="19">
        <v>10</v>
      </c>
      <c r="D10" s="20">
        <f>PRODUCT(A10,B10,B10,C10,3.141592654)/4/1000</f>
        <v>6.1732295651100007E-2</v>
      </c>
      <c r="E10" s="21"/>
    </row>
    <row r="11" spans="1:10" x14ac:dyDescent="0.25">
      <c r="A11" s="19">
        <v>7.86</v>
      </c>
      <c r="B11" s="19">
        <v>3</v>
      </c>
      <c r="C11" s="19">
        <v>3</v>
      </c>
      <c r="D11" s="20">
        <f t="shared" ref="D11:D21" si="0">PRODUCT(A11,B11,B11,C11,3.141592654)/4/1000</f>
        <v>0.16667719825797003</v>
      </c>
    </row>
    <row r="12" spans="1:10" x14ac:dyDescent="0.25">
      <c r="A12" s="19">
        <v>7.86</v>
      </c>
      <c r="B12" s="19">
        <v>10</v>
      </c>
      <c r="C12" s="19">
        <v>50</v>
      </c>
      <c r="D12" s="20">
        <f t="shared" si="0"/>
        <v>30.866147825550009</v>
      </c>
      <c r="F12" s="22"/>
    </row>
    <row r="13" spans="1:10" x14ac:dyDescent="0.25">
      <c r="A13" s="19">
        <v>7.86</v>
      </c>
      <c r="B13" s="19">
        <v>15</v>
      </c>
      <c r="C13" s="19">
        <v>150</v>
      </c>
      <c r="D13" s="20">
        <f t="shared" si="0"/>
        <v>208.34649782246248</v>
      </c>
    </row>
    <row r="14" spans="1:10" x14ac:dyDescent="0.25">
      <c r="A14" s="19">
        <v>7.86</v>
      </c>
      <c r="B14" s="19">
        <v>50</v>
      </c>
      <c r="C14" s="19">
        <v>5</v>
      </c>
      <c r="D14" s="20">
        <f t="shared" si="0"/>
        <v>77.165369563875004</v>
      </c>
    </row>
    <row r="15" spans="1:10" x14ac:dyDescent="0.25">
      <c r="A15" s="19">
        <v>7.86</v>
      </c>
      <c r="B15" s="19">
        <v>50</v>
      </c>
      <c r="C15" s="19">
        <v>10</v>
      </c>
      <c r="D15" s="20">
        <f t="shared" si="0"/>
        <v>154.33073912775001</v>
      </c>
    </row>
    <row r="16" spans="1:10" x14ac:dyDescent="0.25">
      <c r="A16" s="19">
        <v>7.86</v>
      </c>
      <c r="B16" s="19">
        <v>3</v>
      </c>
      <c r="C16" s="19">
        <v>1</v>
      </c>
      <c r="D16" s="20">
        <f t="shared" si="0"/>
        <v>5.5559066085990011E-2</v>
      </c>
    </row>
    <row r="17" spans="1:10" x14ac:dyDescent="0.25">
      <c r="A17" s="19">
        <v>7.86</v>
      </c>
      <c r="B17" s="19"/>
      <c r="C17" s="19"/>
      <c r="D17" s="20">
        <f t="shared" si="0"/>
        <v>6.173229565110001E-3</v>
      </c>
    </row>
    <row r="18" spans="1:10" x14ac:dyDescent="0.25">
      <c r="A18" s="19">
        <v>7.86</v>
      </c>
      <c r="B18" s="19"/>
      <c r="C18" s="19"/>
      <c r="D18" s="20">
        <f t="shared" si="0"/>
        <v>6.173229565110001E-3</v>
      </c>
    </row>
    <row r="19" spans="1:10" x14ac:dyDescent="0.25">
      <c r="A19" s="19">
        <v>7.86</v>
      </c>
      <c r="B19" s="19"/>
      <c r="C19" s="19"/>
      <c r="D19" s="20">
        <f t="shared" si="0"/>
        <v>6.173229565110001E-3</v>
      </c>
    </row>
    <row r="20" spans="1:10" x14ac:dyDescent="0.25">
      <c r="A20" s="19">
        <v>7.86</v>
      </c>
      <c r="B20" s="19"/>
      <c r="C20" s="19"/>
      <c r="D20" s="20">
        <f t="shared" si="0"/>
        <v>6.173229565110001E-3</v>
      </c>
    </row>
    <row r="21" spans="1:10" x14ac:dyDescent="0.25">
      <c r="A21" s="19">
        <v>7.86</v>
      </c>
      <c r="B21" s="19"/>
      <c r="C21" s="19"/>
      <c r="D21" s="20">
        <f t="shared" si="0"/>
        <v>6.173229565110001E-3</v>
      </c>
    </row>
    <row r="22" spans="1:10" x14ac:dyDescent="0.25">
      <c r="A22" s="23"/>
      <c r="B22" s="23"/>
      <c r="C22" s="23"/>
      <c r="D22" s="23"/>
    </row>
    <row r="23" spans="1:10" x14ac:dyDescent="0.25">
      <c r="A23" s="23"/>
      <c r="B23" s="23"/>
      <c r="C23" s="23"/>
      <c r="D23" s="23"/>
    </row>
    <row r="24" spans="1:10" ht="18" x14ac:dyDescent="0.25">
      <c r="A24" s="97" t="s">
        <v>45</v>
      </c>
      <c r="B24" s="97"/>
      <c r="C24" s="97"/>
      <c r="D24" s="23"/>
    </row>
    <row r="25" spans="1:10" x14ac:dyDescent="0.25">
      <c r="A25" s="23"/>
      <c r="B25" s="23"/>
      <c r="C25" s="23"/>
      <c r="D25" s="23"/>
    </row>
    <row r="26" spans="1:10" ht="15.75" x14ac:dyDescent="0.25">
      <c r="A26" s="24" t="s">
        <v>46</v>
      </c>
      <c r="B26" s="24"/>
      <c r="C26" s="24"/>
      <c r="D26" s="24"/>
      <c r="E26" s="13"/>
      <c r="F26" s="13"/>
    </row>
    <row r="27" spans="1:10" ht="15.75" thickBot="1" x14ac:dyDescent="0.3"/>
    <row r="28" spans="1:10" x14ac:dyDescent="0.25">
      <c r="A28" s="25" t="s">
        <v>37</v>
      </c>
      <c r="B28" s="25" t="s">
        <v>47</v>
      </c>
      <c r="C28" s="25" t="s">
        <v>48</v>
      </c>
      <c r="D28" s="25" t="s">
        <v>49</v>
      </c>
      <c r="E28" s="25" t="s">
        <v>50</v>
      </c>
      <c r="F28" s="25" t="s">
        <v>51</v>
      </c>
      <c r="G28" s="26" t="s">
        <v>52</v>
      </c>
      <c r="H28" s="98" t="s">
        <v>53</v>
      </c>
      <c r="I28" s="99"/>
      <c r="J28" s="100"/>
    </row>
    <row r="29" spans="1:10" ht="15.75" thickBot="1" x14ac:dyDescent="0.3">
      <c r="A29" s="27" t="s">
        <v>54</v>
      </c>
      <c r="B29" s="27" t="s">
        <v>55</v>
      </c>
      <c r="C29" s="27" t="s">
        <v>56</v>
      </c>
      <c r="D29" s="27" t="s">
        <v>57</v>
      </c>
      <c r="E29" s="27" t="s">
        <v>58</v>
      </c>
      <c r="F29" s="27" t="s">
        <v>59</v>
      </c>
      <c r="G29" s="28"/>
      <c r="H29" s="101" t="s">
        <v>60</v>
      </c>
      <c r="I29" s="102"/>
      <c r="J29" s="103"/>
    </row>
    <row r="30" spans="1:10" ht="15.75" thickBot="1" x14ac:dyDescent="0.3">
      <c r="A30" s="29">
        <v>7.86</v>
      </c>
      <c r="B30" s="25">
        <v>2</v>
      </c>
      <c r="C30" s="25">
        <v>1</v>
      </c>
      <c r="D30" s="25">
        <v>4</v>
      </c>
      <c r="E30" s="25">
        <v>25</v>
      </c>
      <c r="F30" s="25">
        <f>PRODUCT(A30,D30,,E30)*(SUM(B30,C30,)*0.5)</f>
        <v>1179</v>
      </c>
      <c r="G30" s="30">
        <f>PI()</f>
        <v>3.1415926535897931</v>
      </c>
      <c r="H30" s="104">
        <v>12.6</v>
      </c>
      <c r="I30" s="105"/>
      <c r="J30" s="106"/>
    </row>
    <row r="31" spans="1:10" ht="15.75" thickBot="1" x14ac:dyDescent="0.3">
      <c r="A31" s="29">
        <v>7.86</v>
      </c>
      <c r="B31" s="25">
        <v>2</v>
      </c>
      <c r="C31" s="25">
        <v>1</v>
      </c>
      <c r="D31" s="25">
        <v>4</v>
      </c>
      <c r="E31" s="25">
        <v>25</v>
      </c>
      <c r="F31" s="25">
        <f>PRODUCT(A31,D31,,E31)*(SUM(B31,C31,)*0.5)</f>
        <v>1179</v>
      </c>
      <c r="G31" s="30">
        <f>PI()</f>
        <v>3.1415926535897931</v>
      </c>
      <c r="H31" s="98">
        <v>13.6</v>
      </c>
      <c r="I31" s="99"/>
      <c r="J31" s="100"/>
    </row>
    <row r="32" spans="1:10" ht="15.75" thickBot="1" x14ac:dyDescent="0.3">
      <c r="A32" s="29">
        <v>7.86</v>
      </c>
      <c r="B32" s="25"/>
      <c r="C32" s="25"/>
      <c r="D32" s="25"/>
      <c r="E32" s="25"/>
      <c r="F32" s="25"/>
      <c r="G32" s="30">
        <f>PI()</f>
        <v>3.1415926535897931</v>
      </c>
      <c r="H32" s="98"/>
      <c r="I32" s="99"/>
      <c r="J32" s="100"/>
    </row>
    <row r="33" spans="1:10" ht="15.75" thickBot="1" x14ac:dyDescent="0.3">
      <c r="A33" s="29">
        <v>7.86</v>
      </c>
      <c r="B33" s="25"/>
      <c r="C33" s="25"/>
      <c r="D33" s="25"/>
      <c r="E33" s="25"/>
      <c r="F33" s="25"/>
      <c r="G33" s="30">
        <f>PI()</f>
        <v>3.1415926535897931</v>
      </c>
      <c r="H33" s="98"/>
      <c r="I33" s="99"/>
      <c r="J33" s="100"/>
    </row>
    <row r="34" spans="1:10" ht="15.75" thickBot="1" x14ac:dyDescent="0.3">
      <c r="A34" s="29">
        <v>7.86</v>
      </c>
      <c r="B34" s="25"/>
      <c r="C34" s="25"/>
      <c r="D34" s="25"/>
      <c r="E34" s="25"/>
      <c r="F34" s="25"/>
      <c r="G34" s="30">
        <f>PI()</f>
        <v>3.1415926535897931</v>
      </c>
      <c r="H34" s="98"/>
      <c r="I34" s="99"/>
      <c r="J34" s="100"/>
    </row>
    <row r="35" spans="1:10" ht="15.75" thickBot="1" x14ac:dyDescent="0.3">
      <c r="A35" s="29">
        <v>7.86</v>
      </c>
      <c r="B35" s="25"/>
      <c r="C35" s="25"/>
      <c r="D35" s="25"/>
      <c r="E35" s="25"/>
      <c r="F35" s="25"/>
      <c r="G35" s="30">
        <f>PI()</f>
        <v>3.1415926535897931</v>
      </c>
      <c r="H35" s="98"/>
      <c r="I35" s="99"/>
      <c r="J35" s="100"/>
    </row>
    <row r="36" spans="1:10" ht="15.75" thickBot="1" x14ac:dyDescent="0.3">
      <c r="A36" s="29">
        <v>7.86</v>
      </c>
      <c r="B36" s="25"/>
      <c r="C36" s="25"/>
      <c r="D36" s="25"/>
      <c r="E36" s="25"/>
      <c r="F36" s="25"/>
      <c r="G36" s="30">
        <f>PI()</f>
        <v>3.1415926535897931</v>
      </c>
      <c r="H36" s="98"/>
      <c r="I36" s="99"/>
      <c r="J36" s="100"/>
    </row>
    <row r="37" spans="1:10" ht="15.75" thickBot="1" x14ac:dyDescent="0.3">
      <c r="A37" s="29">
        <v>7.86</v>
      </c>
      <c r="B37" s="25"/>
      <c r="C37" s="25"/>
      <c r="D37" s="25"/>
      <c r="E37" s="25"/>
      <c r="F37" s="25"/>
      <c r="G37" s="30">
        <f>PI()</f>
        <v>3.1415926535897931</v>
      </c>
      <c r="H37" s="98"/>
      <c r="I37" s="99"/>
      <c r="J37" s="100"/>
    </row>
    <row r="38" spans="1:10" ht="15.75" thickBot="1" x14ac:dyDescent="0.3">
      <c r="A38" s="29">
        <v>7.86</v>
      </c>
      <c r="B38" s="25"/>
      <c r="C38" s="25"/>
      <c r="D38" s="25"/>
      <c r="E38" s="25"/>
      <c r="F38" s="25"/>
      <c r="G38" s="30">
        <f>PI()</f>
        <v>3.1415926535897931</v>
      </c>
      <c r="H38" s="98"/>
      <c r="I38" s="99"/>
      <c r="J38" s="100"/>
    </row>
    <row r="39" spans="1:10" ht="15.75" thickBot="1" x14ac:dyDescent="0.3">
      <c r="A39" s="29">
        <v>7.86</v>
      </c>
      <c r="B39" s="25"/>
      <c r="C39" s="25"/>
      <c r="D39" s="25"/>
      <c r="E39" s="25"/>
      <c r="F39" s="25"/>
      <c r="G39" s="30">
        <f>PI()</f>
        <v>3.1415926535897931</v>
      </c>
      <c r="H39" s="98"/>
      <c r="I39" s="99"/>
      <c r="J39" s="100"/>
    </row>
    <row r="40" spans="1:10" ht="15.75" thickBot="1" x14ac:dyDescent="0.3">
      <c r="A40" s="29">
        <v>7.86</v>
      </c>
      <c r="B40" s="25"/>
      <c r="C40" s="25"/>
      <c r="D40" s="25"/>
      <c r="E40" s="25"/>
      <c r="F40" s="25"/>
      <c r="G40" s="30">
        <f>PI()</f>
        <v>3.1415926535897931</v>
      </c>
      <c r="H40" s="98"/>
      <c r="I40" s="99"/>
      <c r="J40" s="100"/>
    </row>
    <row r="41" spans="1:10" ht="15.75" thickBot="1" x14ac:dyDescent="0.3">
      <c r="A41" s="29">
        <v>7.86</v>
      </c>
      <c r="B41" s="29"/>
      <c r="C41" s="29"/>
      <c r="D41" s="29"/>
      <c r="E41" s="29"/>
      <c r="F41" s="29"/>
      <c r="G41" s="30">
        <f>PI()</f>
        <v>3.1415926535897931</v>
      </c>
      <c r="H41" s="107"/>
      <c r="I41" s="108"/>
      <c r="J41" s="109"/>
    </row>
    <row r="45" spans="1:10" ht="18" x14ac:dyDescent="0.25">
      <c r="B45" s="31" t="s">
        <v>61</v>
      </c>
    </row>
    <row r="46" spans="1:10" ht="18" x14ac:dyDescent="0.25">
      <c r="B46" s="31"/>
    </row>
    <row r="47" spans="1:10" ht="18" x14ac:dyDescent="0.25">
      <c r="A47" s="21"/>
      <c r="B47" s="94" t="s">
        <v>62</v>
      </c>
      <c r="C47" s="94"/>
      <c r="D47" s="94"/>
      <c r="E47" s="94"/>
      <c r="F47" s="94"/>
      <c r="G47" s="94"/>
    </row>
    <row r="48" spans="1:10" ht="15.75" thickBot="1" x14ac:dyDescent="0.3"/>
    <row r="49" spans="1:8" x14ac:dyDescent="0.25">
      <c r="A49" s="32" t="s">
        <v>63</v>
      </c>
      <c r="B49" s="98" t="s">
        <v>64</v>
      </c>
      <c r="C49" s="100"/>
      <c r="D49" s="33" t="s">
        <v>65</v>
      </c>
      <c r="E49" s="98" t="s">
        <v>66</v>
      </c>
      <c r="F49" s="100"/>
      <c r="G49" s="98" t="s">
        <v>67</v>
      </c>
      <c r="H49" s="100"/>
    </row>
    <row r="50" spans="1:8" ht="15.75" thickBot="1" x14ac:dyDescent="0.3">
      <c r="A50" s="27" t="s">
        <v>68</v>
      </c>
      <c r="B50" s="101" t="s">
        <v>69</v>
      </c>
      <c r="C50" s="103"/>
      <c r="D50" s="34" t="s">
        <v>70</v>
      </c>
      <c r="E50" s="101" t="s">
        <v>71</v>
      </c>
      <c r="F50" s="103"/>
      <c r="G50" s="101"/>
      <c r="H50" s="103"/>
    </row>
    <row r="51" spans="1:8" ht="15.75" thickBot="1" x14ac:dyDescent="0.3">
      <c r="A51" s="29">
        <v>7.86</v>
      </c>
      <c r="B51" s="107">
        <v>0.5</v>
      </c>
      <c r="C51" s="109"/>
      <c r="D51" s="35">
        <v>2</v>
      </c>
      <c r="E51" s="107">
        <v>3</v>
      </c>
      <c r="F51" s="109"/>
      <c r="G51" s="110">
        <f>PRODUCT(A51,B51,D51,E51)/1000</f>
        <v>2.358E-2</v>
      </c>
      <c r="H51" s="111"/>
    </row>
    <row r="52" spans="1:8" ht="15.75" thickBot="1" x14ac:dyDescent="0.3">
      <c r="A52" s="29">
        <v>7.86</v>
      </c>
      <c r="B52" s="107">
        <v>15</v>
      </c>
      <c r="C52" s="109"/>
      <c r="D52" s="35">
        <v>15</v>
      </c>
      <c r="E52" s="81">
        <v>15</v>
      </c>
      <c r="F52" s="81"/>
      <c r="G52" s="110">
        <f>PRODUCT(A52,B52,D52,E52)/1000</f>
        <v>26.5275</v>
      </c>
      <c r="H52" s="111"/>
    </row>
    <row r="53" spans="1:8" ht="15.75" thickBot="1" x14ac:dyDescent="0.3">
      <c r="A53" s="29">
        <v>7.86</v>
      </c>
      <c r="B53" s="107">
        <v>5</v>
      </c>
      <c r="C53" s="109"/>
      <c r="D53" s="35">
        <v>5</v>
      </c>
      <c r="E53" s="107">
        <v>5</v>
      </c>
      <c r="F53" s="109"/>
      <c r="G53" s="110">
        <f>PRODUCT(A53,B53,D53,E53)/1000</f>
        <v>0.98250000000000015</v>
      </c>
      <c r="H53" s="111"/>
    </row>
    <row r="54" spans="1:8" ht="15.75" thickBot="1" x14ac:dyDescent="0.3">
      <c r="A54" s="29">
        <v>7.86</v>
      </c>
      <c r="B54" s="107">
        <v>1</v>
      </c>
      <c r="C54" s="109"/>
      <c r="D54" s="35">
        <v>1</v>
      </c>
      <c r="E54" s="107">
        <v>1</v>
      </c>
      <c r="F54" s="109"/>
      <c r="G54" s="110">
        <f>PRODUCT(A54,B54,D54,E54)/1000</f>
        <v>7.8600000000000007E-3</v>
      </c>
      <c r="H54" s="111"/>
    </row>
    <row r="55" spans="1:8" ht="15.75" thickBot="1" x14ac:dyDescent="0.3">
      <c r="A55" s="29">
        <v>7.86</v>
      </c>
      <c r="B55" s="107"/>
      <c r="C55" s="109"/>
      <c r="D55" s="35"/>
      <c r="E55" s="107"/>
      <c r="F55" s="109"/>
      <c r="G55" s="110"/>
      <c r="H55" s="111"/>
    </row>
    <row r="56" spans="1:8" ht="15.75" thickBot="1" x14ac:dyDescent="0.3">
      <c r="A56" s="29">
        <v>7.86</v>
      </c>
      <c r="B56" s="107"/>
      <c r="C56" s="109"/>
      <c r="D56" s="35"/>
      <c r="E56" s="107"/>
      <c r="F56" s="109"/>
      <c r="G56" s="110"/>
      <c r="H56" s="111"/>
    </row>
    <row r="57" spans="1:8" ht="15.75" thickBot="1" x14ac:dyDescent="0.3">
      <c r="A57" s="29">
        <v>7.86</v>
      </c>
      <c r="B57" s="107"/>
      <c r="C57" s="109"/>
      <c r="D57" s="35"/>
      <c r="E57" s="107"/>
      <c r="F57" s="109"/>
      <c r="G57" s="110"/>
      <c r="H57" s="111"/>
    </row>
    <row r="58" spans="1:8" ht="15.75" thickBot="1" x14ac:dyDescent="0.3">
      <c r="A58" s="29">
        <v>7.86</v>
      </c>
      <c r="B58" s="107"/>
      <c r="C58" s="109"/>
      <c r="D58" s="35"/>
      <c r="E58" s="107"/>
      <c r="F58" s="109"/>
      <c r="G58" s="110"/>
      <c r="H58" s="111"/>
    </row>
    <row r="59" spans="1:8" ht="15.75" thickBot="1" x14ac:dyDescent="0.3">
      <c r="A59" s="29">
        <v>7.86</v>
      </c>
      <c r="B59" s="107"/>
      <c r="C59" s="109"/>
      <c r="D59" s="35"/>
      <c r="E59" s="107"/>
      <c r="F59" s="109"/>
      <c r="G59" s="110"/>
      <c r="H59" s="111"/>
    </row>
    <row r="60" spans="1:8" ht="15.75" thickBot="1" x14ac:dyDescent="0.3">
      <c r="A60" s="29">
        <v>7.86</v>
      </c>
      <c r="B60" s="107"/>
      <c r="C60" s="109"/>
      <c r="D60" s="35"/>
      <c r="E60" s="107"/>
      <c r="F60" s="109"/>
      <c r="G60" s="110"/>
      <c r="H60" s="111"/>
    </row>
    <row r="61" spans="1:8" ht="15.75" thickBot="1" x14ac:dyDescent="0.3">
      <c r="A61" s="29">
        <v>7.86</v>
      </c>
      <c r="B61" s="107"/>
      <c r="C61" s="109"/>
      <c r="D61" s="35"/>
      <c r="E61" s="107"/>
      <c r="F61" s="109"/>
      <c r="G61" s="110"/>
      <c r="H61" s="111"/>
    </row>
    <row r="62" spans="1:8" ht="15.75" thickBot="1" x14ac:dyDescent="0.3">
      <c r="A62" s="29">
        <v>7.86</v>
      </c>
      <c r="B62" s="107"/>
      <c r="C62" s="109"/>
      <c r="D62" s="35"/>
      <c r="E62" s="107"/>
      <c r="F62" s="109"/>
      <c r="G62" s="110"/>
      <c r="H62" s="111"/>
    </row>
    <row r="63" spans="1:8" ht="15.75" thickBot="1" x14ac:dyDescent="0.3">
      <c r="A63" s="29">
        <v>7.86</v>
      </c>
      <c r="B63" s="107"/>
      <c r="C63" s="109"/>
      <c r="D63" s="35"/>
      <c r="E63" s="107"/>
      <c r="F63" s="109"/>
      <c r="G63" s="110"/>
      <c r="H63" s="111"/>
    </row>
    <row r="64" spans="1:8" ht="15.75" thickBot="1" x14ac:dyDescent="0.3">
      <c r="A64" s="29">
        <v>7.86</v>
      </c>
      <c r="B64" s="107"/>
      <c r="C64" s="109"/>
      <c r="D64" s="35"/>
      <c r="E64" s="107"/>
      <c r="F64" s="109"/>
      <c r="G64" s="110"/>
      <c r="H64" s="111"/>
    </row>
    <row r="65" spans="1:8" ht="15.75" thickBot="1" x14ac:dyDescent="0.3">
      <c r="A65" s="29">
        <v>7.86</v>
      </c>
      <c r="B65" s="107"/>
      <c r="C65" s="109"/>
      <c r="D65" s="35"/>
      <c r="E65" s="107"/>
      <c r="F65" s="109"/>
      <c r="G65" s="110"/>
      <c r="H65" s="111"/>
    </row>
    <row r="70" spans="1:8" ht="18" x14ac:dyDescent="0.25">
      <c r="B70" s="31" t="s">
        <v>72</v>
      </c>
    </row>
    <row r="71" spans="1:8" ht="18" x14ac:dyDescent="0.25">
      <c r="A71" s="94" t="s">
        <v>73</v>
      </c>
      <c r="B71" s="94"/>
      <c r="C71" s="94"/>
      <c r="D71" s="94"/>
      <c r="E71" s="94"/>
      <c r="F71" s="94"/>
      <c r="G71" s="94"/>
    </row>
    <row r="72" spans="1:8" ht="18" x14ac:dyDescent="0.25">
      <c r="A72" s="21"/>
      <c r="B72" s="31"/>
    </row>
    <row r="73" spans="1:8" ht="15.75" thickBot="1" x14ac:dyDescent="0.3"/>
    <row r="74" spans="1:8" x14ac:dyDescent="0.25">
      <c r="A74" s="32" t="s">
        <v>63</v>
      </c>
      <c r="B74" s="98" t="s">
        <v>74</v>
      </c>
      <c r="C74" s="100"/>
      <c r="D74" s="33"/>
      <c r="E74" s="98" t="s">
        <v>75</v>
      </c>
      <c r="F74" s="100"/>
      <c r="G74" s="98" t="s">
        <v>76</v>
      </c>
      <c r="H74" s="100"/>
    </row>
    <row r="75" spans="1:8" ht="15.75" thickBot="1" x14ac:dyDescent="0.3">
      <c r="A75" s="27" t="s">
        <v>68</v>
      </c>
      <c r="B75" s="101" t="s">
        <v>77</v>
      </c>
      <c r="C75" s="103"/>
      <c r="D75" s="34"/>
      <c r="E75" s="101"/>
      <c r="F75" s="103"/>
      <c r="G75" s="101"/>
      <c r="H75" s="103"/>
    </row>
    <row r="76" spans="1:8" ht="15.75" thickBot="1" x14ac:dyDescent="0.3">
      <c r="A76" s="29">
        <v>7.86</v>
      </c>
      <c r="B76" s="107">
        <v>0.5</v>
      </c>
      <c r="C76" s="109"/>
      <c r="D76" s="35"/>
      <c r="E76" s="107">
        <v>25</v>
      </c>
      <c r="F76" s="109"/>
      <c r="G76" s="110" t="e">
        <f>PRODUCT(3.1415927,3.1415927,B76,B76,#REF!,E76,A76)/4/1000</f>
        <v>#REF!</v>
      </c>
      <c r="H76" s="111"/>
    </row>
    <row r="77" spans="1:8" ht="15.75" thickBot="1" x14ac:dyDescent="0.3">
      <c r="A77" s="29">
        <v>7.86</v>
      </c>
      <c r="B77" s="107">
        <v>2</v>
      </c>
      <c r="C77" s="109"/>
      <c r="D77" s="35"/>
      <c r="E77" s="81">
        <v>26</v>
      </c>
      <c r="F77" s="81"/>
      <c r="G77" s="110" t="e">
        <f>PRODUCT(3.1415927,3.1415927,B77,B77,#REF!,E77,A77)/4/1000</f>
        <v>#REF!</v>
      </c>
      <c r="H77" s="111"/>
    </row>
    <row r="78" spans="1:8" ht="15.75" thickBot="1" x14ac:dyDescent="0.3">
      <c r="A78" s="29">
        <v>7.86</v>
      </c>
      <c r="B78" s="107">
        <v>5</v>
      </c>
      <c r="C78" s="109"/>
      <c r="D78" s="35"/>
      <c r="E78" s="107">
        <v>50</v>
      </c>
      <c r="F78" s="109"/>
      <c r="G78" s="110"/>
      <c r="H78" s="111"/>
    </row>
    <row r="79" spans="1:8" ht="15.75" thickBot="1" x14ac:dyDescent="0.3">
      <c r="A79" s="29">
        <v>7.86</v>
      </c>
      <c r="B79" s="107"/>
      <c r="C79" s="109"/>
      <c r="D79" s="35"/>
      <c r="E79" s="107"/>
      <c r="F79" s="109"/>
      <c r="G79" s="110"/>
      <c r="H79" s="111"/>
    </row>
    <row r="80" spans="1:8" ht="15.75" thickBot="1" x14ac:dyDescent="0.3">
      <c r="A80" s="29">
        <v>7.86</v>
      </c>
      <c r="B80" s="107"/>
      <c r="C80" s="109"/>
      <c r="D80" s="35"/>
      <c r="E80" s="107"/>
      <c r="F80" s="109"/>
      <c r="G80" s="110"/>
      <c r="H80" s="111"/>
    </row>
    <row r="81" spans="1:8" ht="15.75" thickBot="1" x14ac:dyDescent="0.3">
      <c r="A81" s="29">
        <v>7.86</v>
      </c>
      <c r="B81" s="107"/>
      <c r="C81" s="109"/>
      <c r="D81" s="35"/>
      <c r="E81" s="107"/>
      <c r="F81" s="109"/>
      <c r="G81" s="110"/>
      <c r="H81" s="111"/>
    </row>
    <row r="82" spans="1:8" ht="15.75" thickBot="1" x14ac:dyDescent="0.3">
      <c r="A82" s="29">
        <v>7.86</v>
      </c>
      <c r="B82" s="107"/>
      <c r="C82" s="109"/>
      <c r="D82" s="35"/>
      <c r="E82" s="107"/>
      <c r="F82" s="109"/>
      <c r="G82" s="110"/>
      <c r="H82" s="111"/>
    </row>
    <row r="83" spans="1:8" ht="15.75" thickBot="1" x14ac:dyDescent="0.3">
      <c r="A83" s="29">
        <v>7.86</v>
      </c>
      <c r="B83" s="107"/>
      <c r="C83" s="109"/>
      <c r="D83" s="35"/>
      <c r="E83" s="107"/>
      <c r="F83" s="109"/>
      <c r="G83" s="110"/>
      <c r="H83" s="111"/>
    </row>
    <row r="84" spans="1:8" ht="15.75" thickBot="1" x14ac:dyDescent="0.3">
      <c r="A84" s="29">
        <v>7.86</v>
      </c>
      <c r="B84" s="107"/>
      <c r="C84" s="109"/>
      <c r="D84" s="35"/>
      <c r="E84" s="107"/>
      <c r="F84" s="109"/>
      <c r="G84" s="110"/>
      <c r="H84" s="111"/>
    </row>
    <row r="85" spans="1:8" ht="15.75" thickBot="1" x14ac:dyDescent="0.3">
      <c r="A85" s="29">
        <v>7.86</v>
      </c>
      <c r="B85" s="107"/>
      <c r="C85" s="109"/>
      <c r="D85" s="35"/>
      <c r="E85" s="107"/>
      <c r="F85" s="109"/>
      <c r="G85" s="110"/>
      <c r="H85" s="111"/>
    </row>
    <row r="86" spans="1:8" ht="15.75" thickBot="1" x14ac:dyDescent="0.3">
      <c r="A86" s="29">
        <v>7.86</v>
      </c>
      <c r="B86" s="107"/>
      <c r="C86" s="109"/>
      <c r="D86" s="35"/>
      <c r="E86" s="107"/>
      <c r="F86" s="109"/>
      <c r="G86" s="110"/>
      <c r="H86" s="111"/>
    </row>
    <row r="87" spans="1:8" ht="15.75" thickBot="1" x14ac:dyDescent="0.3">
      <c r="A87" s="29">
        <v>7.86</v>
      </c>
      <c r="B87" s="107"/>
      <c r="C87" s="109"/>
      <c r="D87" s="35"/>
      <c r="E87" s="107"/>
      <c r="F87" s="109"/>
      <c r="G87" s="110"/>
      <c r="H87" s="111"/>
    </row>
    <row r="88" spans="1:8" ht="15.75" thickBot="1" x14ac:dyDescent="0.3">
      <c r="A88" s="29">
        <v>7.86</v>
      </c>
      <c r="B88" s="107"/>
      <c r="C88" s="109"/>
      <c r="D88" s="35"/>
      <c r="E88" s="107"/>
      <c r="F88" s="109"/>
      <c r="G88" s="110"/>
      <c r="H88" s="111"/>
    </row>
    <row r="89" spans="1:8" ht="15.75" thickBot="1" x14ac:dyDescent="0.3">
      <c r="A89" s="29">
        <v>7.86</v>
      </c>
      <c r="B89" s="107"/>
      <c r="C89" s="109"/>
      <c r="D89" s="35"/>
      <c r="E89" s="107"/>
      <c r="F89" s="109"/>
      <c r="G89" s="110"/>
      <c r="H89" s="111"/>
    </row>
  </sheetData>
  <mergeCells count="119">
    <mergeCell ref="B89:C89"/>
    <mergeCell ref="E89:F89"/>
    <mergeCell ref="G89:H89"/>
    <mergeCell ref="B87:C87"/>
    <mergeCell ref="E87:F87"/>
    <mergeCell ref="G87:H87"/>
    <mergeCell ref="B88:C88"/>
    <mergeCell ref="E88:F88"/>
    <mergeCell ref="G88:H88"/>
    <mergeCell ref="B85:C85"/>
    <mergeCell ref="E85:F85"/>
    <mergeCell ref="G85:H85"/>
    <mergeCell ref="B86:C86"/>
    <mergeCell ref="E86:F86"/>
    <mergeCell ref="G86:H86"/>
    <mergeCell ref="B83:C83"/>
    <mergeCell ref="E83:F83"/>
    <mergeCell ref="G83:H83"/>
    <mergeCell ref="B84:C84"/>
    <mergeCell ref="E84:F84"/>
    <mergeCell ref="G84:H84"/>
    <mergeCell ref="B81:C81"/>
    <mergeCell ref="E81:F81"/>
    <mergeCell ref="G81:H81"/>
    <mergeCell ref="B82:C82"/>
    <mergeCell ref="E82:F82"/>
    <mergeCell ref="G82:H82"/>
    <mergeCell ref="B79:C79"/>
    <mergeCell ref="E79:F79"/>
    <mergeCell ref="G79:H79"/>
    <mergeCell ref="B80:C80"/>
    <mergeCell ref="E80:F80"/>
    <mergeCell ref="G80:H80"/>
    <mergeCell ref="B77:C77"/>
    <mergeCell ref="E77:F77"/>
    <mergeCell ref="G77:H77"/>
    <mergeCell ref="B78:C78"/>
    <mergeCell ref="E78:F78"/>
    <mergeCell ref="G78:H78"/>
    <mergeCell ref="B75:C75"/>
    <mergeCell ref="E75:F75"/>
    <mergeCell ref="G75:H75"/>
    <mergeCell ref="B76:C76"/>
    <mergeCell ref="E76:F76"/>
    <mergeCell ref="G76:H76"/>
    <mergeCell ref="B65:C65"/>
    <mergeCell ref="E65:F65"/>
    <mergeCell ref="G65:H65"/>
    <mergeCell ref="A71:G71"/>
    <mergeCell ref="B74:C74"/>
    <mergeCell ref="E74:F74"/>
    <mergeCell ref="G74:H74"/>
    <mergeCell ref="B63:C63"/>
    <mergeCell ref="E63:F63"/>
    <mergeCell ref="G63:H63"/>
    <mergeCell ref="B64:C64"/>
    <mergeCell ref="E64:F64"/>
    <mergeCell ref="G64:H64"/>
    <mergeCell ref="B61:C61"/>
    <mergeCell ref="E61:F61"/>
    <mergeCell ref="G61:H61"/>
    <mergeCell ref="B62:C62"/>
    <mergeCell ref="E62:F62"/>
    <mergeCell ref="G62:H62"/>
    <mergeCell ref="B59:C59"/>
    <mergeCell ref="E59:F59"/>
    <mergeCell ref="G59:H59"/>
    <mergeCell ref="B60:C60"/>
    <mergeCell ref="E60:F60"/>
    <mergeCell ref="G60:H60"/>
    <mergeCell ref="B57:C57"/>
    <mergeCell ref="E57:F57"/>
    <mergeCell ref="G57:H57"/>
    <mergeCell ref="B58:C58"/>
    <mergeCell ref="E58:F58"/>
    <mergeCell ref="G58:H58"/>
    <mergeCell ref="B55:C55"/>
    <mergeCell ref="E55:F55"/>
    <mergeCell ref="G55:H55"/>
    <mergeCell ref="B56:C56"/>
    <mergeCell ref="E56:F56"/>
    <mergeCell ref="G56:H56"/>
    <mergeCell ref="B53:C53"/>
    <mergeCell ref="E53:F53"/>
    <mergeCell ref="G53:H53"/>
    <mergeCell ref="B54:C54"/>
    <mergeCell ref="E54:F54"/>
    <mergeCell ref="G54:H54"/>
    <mergeCell ref="B51:C51"/>
    <mergeCell ref="E51:F51"/>
    <mergeCell ref="G51:H51"/>
    <mergeCell ref="B52:C52"/>
    <mergeCell ref="E52:F52"/>
    <mergeCell ref="G52:H52"/>
    <mergeCell ref="B47:G47"/>
    <mergeCell ref="B49:C49"/>
    <mergeCell ref="E49:F49"/>
    <mergeCell ref="G49:H49"/>
    <mergeCell ref="B50:C50"/>
    <mergeCell ref="E50:F50"/>
    <mergeCell ref="G50:H50"/>
    <mergeCell ref="H36:J36"/>
    <mergeCell ref="H37:J37"/>
    <mergeCell ref="H38:J38"/>
    <mergeCell ref="H39:J39"/>
    <mergeCell ref="H40:J40"/>
    <mergeCell ref="H41:J41"/>
    <mergeCell ref="H30:J30"/>
    <mergeCell ref="H31:J31"/>
    <mergeCell ref="H32:J32"/>
    <mergeCell ref="H33:J33"/>
    <mergeCell ref="H34:J34"/>
    <mergeCell ref="H35:J35"/>
    <mergeCell ref="A3:D3"/>
    <mergeCell ref="B5:C5"/>
    <mergeCell ref="A6:D6"/>
    <mergeCell ref="A24:C24"/>
    <mergeCell ref="H28:J28"/>
    <mergeCell ref="H29:J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определение длины нагревателя</vt:lpstr>
      <vt:lpstr>допустимая сила тока</vt:lpstr>
      <vt:lpstr>определение массы детали</vt:lpstr>
      <vt:lpstr>Лист4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Впадимир</dc:creator>
  <cp:lastModifiedBy>Никита</cp:lastModifiedBy>
  <dcterms:created xsi:type="dcterms:W3CDTF">2015-03-11T07:28:51Z</dcterms:created>
  <dcterms:modified xsi:type="dcterms:W3CDTF">2015-03-18T15:27:57Z</dcterms:modified>
</cp:coreProperties>
</file>