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000" windowHeight="77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<sst xmlns="http://schemas.openxmlformats.org/spreadsheetml/2006/main" count="32" uniqueCount="40">
  <si>
    <t>N</t>
  </si>
  <si>
    <t>I</t>
  </si>
  <si>
    <t>tg2Q</t>
  </si>
  <si>
    <t>n=90-Q</t>
  </si>
  <si>
    <t xml:space="preserve">tg() </t>
  </si>
  <si>
    <t xml:space="preserve">tg(n/2) </t>
  </si>
  <si>
    <t>tgn</t>
  </si>
  <si>
    <t>r ст</t>
  </si>
  <si>
    <t>r гн</t>
  </si>
  <si>
    <t>hkl расчетное</t>
  </si>
  <si>
    <t>hkl</t>
  </si>
  <si>
    <t>мм</t>
  </si>
  <si>
    <t>Q</t>
  </si>
  <si>
    <t>l</t>
  </si>
  <si>
    <t>мм</t>
  </si>
  <si>
    <t>мм</t>
  </si>
  <si>
    <t>hkl расчет</t>
  </si>
  <si>
    <t>Град</t>
  </si>
  <si>
    <t>10*</t>
  </si>
  <si>
    <t>(4-12)</t>
  </si>
  <si>
    <t>(4-12)</t>
  </si>
  <si>
    <t>(2-11)</t>
  </si>
  <si>
    <t>(6-12)</t>
  </si>
  <si>
    <t>(6-32)</t>
  </si>
  <si>
    <t>(2-21)</t>
  </si>
  <si>
    <t>(3-11)</t>
  </si>
  <si>
    <t>(3-31)</t>
  </si>
  <si>
    <t>-</t>
  </si>
  <si>
    <t>-</t>
  </si>
  <si>
    <t>(2-11)</t>
  </si>
  <si>
    <t>-</t>
  </si>
  <si>
    <t>-</t>
  </si>
  <si>
    <t>-</t>
  </si>
  <si>
    <t>-</t>
  </si>
  <si>
    <t>-</t>
  </si>
  <si>
    <t>(2-21)</t>
  </si>
  <si>
    <t>(3-11)</t>
  </si>
  <si>
    <t>(3-31)</t>
  </si>
  <si>
    <t>(3-12)</t>
  </si>
  <si>
    <t>-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</si>
</sst>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[$р.-419]_);[Red]\(#,##0.00[$р.-419]\)"/>
    <numFmt numFmtId="165" formatCode="_(* #,##0.000_);_(* \(#,##0.000\);_(* &quot;-&quot;??_);_(@_)"/>
  </numFmts>
  <fonts count="29">
    <font>
      <sz val="11"/>
      <color rgb="FF000000"/>
      <name val="Arial"/>
      <family val="2"/>
    </font>
    <font>
      <sz val="11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b/>
      <sz val="18"/>
      <color rgb="FF1F4A7E"/>
      <name val="Cambria"/>
      <family val="2"/>
    </font>
    <font>
      <b/>
      <sz val="15"/>
      <color rgb="FF1F4A7E"/>
      <name val="Arial"/>
      <family val="2"/>
    </font>
    <font>
      <b/>
      <sz val="13"/>
      <color rgb="FF1F4A7E"/>
      <name val="Arial"/>
      <family val="2"/>
    </font>
    <font>
      <b/>
      <sz val="11"/>
      <color rgb="FF1F4A7E"/>
      <name val="Arial"/>
      <family val="2"/>
    </font>
    <font>
      <b/>
      <sz val="11"/>
      <color rgb="FF000000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sz val="11"/>
      <color rgb="FF9C6500"/>
      <name val="Arial"/>
      <family val="2"/>
    </font>
    <font>
      <sz val="11"/>
      <color rgb="FFFA7D00"/>
      <name val="Arial"/>
      <family val="2"/>
    </font>
  </fonts>
  <fills count="34">
    <fill>
      <patternFill/>
    </fill>
    <fill>
      <patternFill patternType="gray125"/>
    </fill>
    <fill>
      <patternFill patternType="solid">
        <fgColor rgb="FFDCE5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99CCFF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rgb="FFA8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ck"/>
      <bottom/>
    </border>
    <border>
      <left>
        <color indexed="63"/>
      </left>
      <right>
        <color indexed="63"/>
      </right>
      <top style="thick"/>
      <bottom>
        <color indexed="63"/>
      </bottom>
    </border>
    <border>
      <left/>
      <right/>
      <top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/>
      <top style="thick"/>
      <bottom/>
    </border>
    <border>
      <left style="thick"/>
      <right/>
      <top/>
      <bottom style="thick"/>
    </border>
    <border>
      <left/>
      <right style="thick"/>
      <top style="thick"/>
      <bottom/>
    </border>
    <border>
      <left/>
      <right style="thick"/>
      <top/>
      <bottom style="thick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20" borderId="0" applyNumberFormat="0" applyBorder="0" applyAlignment="0" applyProtection="0"/>
    <xf numFmtId="0" fontId="18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12" fillId="28" borderId="4" applyNumberFormat="0" applyAlignment="0" applyProtection="0"/>
    <xf numFmtId="0" fontId="23" fillId="0" borderId="5" applyNumberFormat="0" applyFill="0" applyAlignment="0" applyProtection="0"/>
    <xf numFmtId="0" fontId="0" fillId="29" borderId="6" applyNumberFormat="0" applyFon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4" fillId="30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1" borderId="7" applyNumberFormat="0" applyAlignment="0" applyProtection="0"/>
    <xf numFmtId="0" fontId="26" fillId="30" borderId="8" applyNumberFormat="0" applyAlignment="0" applyProtection="0"/>
    <xf numFmtId="0" fontId="27" fillId="32" borderId="0" applyNumberFormat="0" applyBorder="0" applyAlignment="0" applyProtection="0"/>
    <xf numFmtId="0" fontId="28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3" fillId="0" borderId="18" xfId="0" applyFont="1" applyBorder="1" applyAlignment="1">
      <alignment/>
    </xf>
    <xf numFmtId="0" fontId="23" fillId="0" borderId="18" xfId="0" applyFont="1" applyBorder="1" applyAlignment="1">
      <alignment horizontal="center" vertical="center"/>
    </xf>
    <xf numFmtId="0" fontId="23" fillId="33" borderId="18" xfId="0" applyFont="1" applyFill="1" applyBorder="1" applyAlignment="1">
      <alignment horizontal="center" vertical="center"/>
    </xf>
    <xf numFmtId="0" fontId="23" fillId="33" borderId="19" xfId="0" applyFont="1" applyFill="1" applyBorder="1" applyAlignment="1">
      <alignment horizontal="center" vertical="center"/>
    </xf>
    <xf numFmtId="16" fontId="0" fillId="0" borderId="0" xfId="0" applyNumberFormat="1" applyAlignment="1">
      <alignment/>
    </xf>
    <xf numFmtId="164" fontId="0" fillId="0" borderId="0" xfId="0" applyNumberFormat="1" applyAlignment="1">
      <alignment/>
    </xf>
    <xf numFmtId="9" fontId="0" fillId="0" borderId="0" xfId="0" applyNumberFormat="1" applyAlignment="1">
      <alignment/>
    </xf>
    <xf numFmtId="43" fontId="0" fillId="0" borderId="0" xfId="0" applyNumberFormat="1" applyAlignment="1">
      <alignment/>
    </xf>
    <xf numFmtId="165" fontId="0" fillId="0" borderId="0" xfId="0" applyNumberFormat="1" applyAlignment="1">
      <alignment/>
    </xf>
    <xf numFmtId="16" fontId="0" fillId="0" borderId="0" xfId="0" applyNumberFormat="1" applyAlignment="1">
      <alignment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mma" xfId="33"/>
    <cellStyle name="Comma [0]" xfId="34"/>
    <cellStyle name="好" xfId="35"/>
    <cellStyle name="差" xfId="36"/>
    <cellStyle name="强调文字颜色 1" xfId="37"/>
    <cellStyle name="强调文字颜色 2" xfId="38"/>
    <cellStyle name="强调文字颜色 3" xfId="39"/>
    <cellStyle name="强调文字颜色 4" xfId="40"/>
    <cellStyle name="强调文字颜色 5" xfId="41"/>
    <cellStyle name="强调文字颜色 6" xfId="42"/>
    <cellStyle name="标题" xfId="43"/>
    <cellStyle name="标题 1" xfId="44"/>
    <cellStyle name="标题 2" xfId="45"/>
    <cellStyle name="标题 3" xfId="46"/>
    <cellStyle name="标题 4" xfId="47"/>
    <cellStyle name="检查单元格" xfId="48"/>
    <cellStyle name="汇总" xfId="49"/>
    <cellStyle name="注释" xfId="50"/>
    <cellStyle name="Percent" xfId="51"/>
    <cellStyle name="解释性文本" xfId="52"/>
    <cellStyle name="警告文本" xfId="53"/>
    <cellStyle name="计算" xfId="54"/>
    <cellStyle name="Currency" xfId="55"/>
    <cellStyle name="Currency [0]" xfId="56"/>
    <cellStyle name="输入" xfId="57"/>
    <cellStyle name="输出" xfId="58"/>
    <cellStyle name="适中" xfId="59"/>
    <cellStyle name="链接单元格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="116" zoomScaleNormal="116" workbookViewId="0" topLeftCell="I1">
      <selection activeCell="L9" sqref="L9"/>
    </sheetView>
  </sheetViews>
  <sheetFormatPr defaultColWidth="9.00390625" defaultRowHeight="14.25"/>
  <cols>
    <col min="1" max="1" width="3.50390625" style="0" customWidth="1"/>
    <col min="2" max="2" width="4.75390625" style="0" customWidth="1"/>
    <col min="4" max="6" width="10.875" style="0" bestFit="1" customWidth="1"/>
    <col min="7" max="7" width="11.375" style="0" bestFit="1" customWidth="1"/>
    <col min="8" max="9" width="10.875" style="0" bestFit="1" customWidth="1"/>
    <col min="10" max="10" width="11.25390625" style="0" bestFit="1" customWidth="1"/>
    <col min="11" max="11" width="11.25390625" style="0" customWidth="1"/>
  </cols>
  <sheetData>
    <row r="1" spans="1:12" ht="14.25">
      <c r="A1" s="13" t="s">
        <v>0</v>
      </c>
      <c r="B1" s="13" t="s">
        <v>1</v>
      </c>
      <c r="C1" s="13" t="s">
        <v>13</v>
      </c>
      <c r="D1" s="13" t="s">
        <v>2</v>
      </c>
      <c r="E1" s="13" t="s">
        <v>12</v>
      </c>
      <c r="F1" s="13" t="s">
        <v>3</v>
      </c>
      <c r="G1" s="13" t="s">
        <v>5</v>
      </c>
      <c r="H1" s="13" t="s">
        <v>6</v>
      </c>
      <c r="I1" s="13" t="s">
        <v>7</v>
      </c>
      <c r="J1" s="13" t="s">
        <v>8</v>
      </c>
      <c r="K1" s="13" t="s">
        <v>16</v>
      </c>
      <c r="L1" s="13" t="s">
        <v>10</v>
      </c>
    </row>
    <row r="2" spans="1:12" ht="15">
      <c r="A2" s="13"/>
      <c r="B2" s="13"/>
      <c r="C2" s="13" t="s">
        <v>14</v>
      </c>
      <c r="D2" s="13"/>
      <c r="E2" s="13" t="s">
        <v>17</v>
      </c>
      <c r="F2" s="13"/>
      <c r="G2" s="13"/>
      <c r="H2" s="13"/>
      <c r="I2" s="13" t="s">
        <v>15</v>
      </c>
      <c r="J2" s="13"/>
      <c r="K2" s="13"/>
      <c r="L2" s="13"/>
    </row>
    <row r="3" spans="1:12" ht="14.25">
      <c r="A3">
        <v>1</v>
      </c>
      <c r="C3">
        <v>27.5</v>
      </c>
      <c r="D3">
        <f>C3/30</f>
        <v>0.9166666666666666</v>
      </c>
      <c r="E3">
        <f>(ATAN(D3)/2)*180/3.14</f>
        <v>21.2660044969849</v>
      </c>
      <c r="F3">
        <f>90-E3</f>
        <v>68.73399550301511</v>
      </c>
      <c r="G3">
        <f>TAN((F3*3.14)/(2*180))</f>
        <v>0.6834223778506299</v>
      </c>
      <c r="H3">
        <f>TAN((F3*3.14)/(180))</f>
        <v>2.5647549819648057</v>
      </c>
      <c r="I3">
        <f>100*G3</f>
        <v>68.34223778506299</v>
      </c>
      <c r="J3">
        <f>10*H3</f>
        <v>25.647549819648056</v>
      </c>
      <c r="K3">
        <v>211</v>
      </c>
      <c r="L3">
        <v>211</v>
      </c>
    </row>
    <row r="4" spans="1:12" ht="14.25">
      <c r="A4">
        <v>2</v>
      </c>
      <c r="C4">
        <v>31</v>
      </c>
      <c r="D4">
        <f>C4/30</f>
        <v>1.0333333333333334</v>
      </c>
      <c r="E4">
        <f>(ATAN(D4)/2)*180/3.14</f>
        <v>22.98124598518816</v>
      </c>
      <c r="F4">
        <f>90-E4</f>
        <v>67.0187540148118</v>
      </c>
      <c r="G4">
        <f>TAN((F4*3.14)/(2*180))</f>
        <v>0.6616945506334156</v>
      </c>
      <c r="H4">
        <f>TAN((F4*3.14)/(180))</f>
        <v>2.3541133201187088</v>
      </c>
      <c r="I4">
        <f>100*G4</f>
        <v>66.16945506334156</v>
      </c>
      <c r="J4">
        <f>10*H4</f>
        <v>23.541133201187087</v>
      </c>
      <c r="K4">
        <v>412</v>
      </c>
      <c r="L4">
        <v>513</v>
      </c>
    </row>
    <row r="5" spans="1:12" ht="14.25">
      <c r="A5">
        <v>3</v>
      </c>
      <c r="C5">
        <v>32</v>
      </c>
      <c r="D5">
        <f>C5/30</f>
        <v>1.0666666666666667</v>
      </c>
      <c r="E5">
        <f>(ATAN(D5)/2)*180/3.14</f>
        <v>23.435686027051972</v>
      </c>
      <c r="F5">
        <f>90-E5</f>
        <v>66.564313972948</v>
      </c>
      <c r="G5">
        <f>TAN((F5*3.14)/(2*180))</f>
        <v>0.656010225578495</v>
      </c>
      <c r="H5">
        <f>TAN((F5*3.14)/(180))</f>
        <v>2.3032021526082618</v>
      </c>
      <c r="I5">
        <f>100*G5</f>
        <v>65.6010225578495</v>
      </c>
      <c r="J5">
        <f>10*H5</f>
        <v>23.032021526082616</v>
      </c>
      <c r="K5">
        <v>201</v>
      </c>
      <c r="L5">
        <v>201</v>
      </c>
    </row>
    <row r="6" spans="1:12" ht="14.25">
      <c r="A6">
        <v>4</v>
      </c>
      <c r="C6">
        <v>31</v>
      </c>
      <c r="D6">
        <f>C6/30</f>
        <v>1.0333333333333334</v>
      </c>
      <c r="E6">
        <f>(ATAN(D6)/2)*180/3.14</f>
        <v>22.98124598518816</v>
      </c>
      <c r="F6">
        <f>90-E6</f>
        <v>67.0187540148118</v>
      </c>
      <c r="G6">
        <f>TAN((F6*3.14)/(2*180))</f>
        <v>0.6616945506334156</v>
      </c>
      <c r="H6">
        <f>TAN((F6*3.14)/(180))</f>
        <v>2.3541133201187088</v>
      </c>
      <c r="I6">
        <f>100*G6</f>
        <v>66.16945506334156</v>
      </c>
      <c r="J6">
        <f>10*H6</f>
        <v>23.541133201187087</v>
      </c>
      <c r="K6" s="20" t="s">
        <v>20</v>
      </c>
      <c r="L6" t="s">
        <v>38</v>
      </c>
    </row>
    <row r="7" spans="1:12" ht="14.25">
      <c r="A7">
        <v>5</v>
      </c>
      <c r="C7">
        <v>27</v>
      </c>
      <c r="D7">
        <f>C7/30</f>
        <v>0.9</v>
      </c>
      <c r="E7">
        <f>(ATAN(D7)/2)*180/3.14</f>
        <v>21.00425450980433</v>
      </c>
      <c r="F7">
        <f>90-E7</f>
        <v>68.9957454901957</v>
      </c>
      <c r="G7">
        <f>TAN((F7*3.14)/(2*180))</f>
        <v>0.6867769907964595</v>
      </c>
      <c r="H7">
        <f>TAN((F7*3.14)/(180))</f>
        <v>2.599766877779396</v>
      </c>
      <c r="I7">
        <f>100*G7</f>
        <v>68.67769907964595</v>
      </c>
      <c r="J7">
        <f>10*H7</f>
        <v>25.99766877779396</v>
      </c>
      <c r="K7" t="s">
        <v>21</v>
      </c>
      <c r="L7" t="s">
        <v>29</v>
      </c>
    </row>
    <row r="8" spans="1:12" ht="14.25">
      <c r="A8">
        <v>6</v>
      </c>
      <c r="C8">
        <v>19.5</v>
      </c>
      <c r="D8">
        <f>C8/30</f>
        <v>0.65</v>
      </c>
      <c r="E8">
        <f>(ATAN(D8)/2)*180/3.14</f>
        <v>16.52030887044794</v>
      </c>
      <c r="F8">
        <f>90-E8</f>
        <v>73.4796911295521</v>
      </c>
      <c r="G8">
        <f>TAN((F8*3.14)/(2*180))</f>
        <v>0.7459533134866015</v>
      </c>
      <c r="H8">
        <f>TAN((F8*3.14)/(180))</f>
        <v>3.363531363541346</v>
      </c>
      <c r="I8">
        <f>100*G8</f>
        <v>74.59533134866015</v>
      </c>
      <c r="J8">
        <f>10*H8</f>
        <v>33.63531363541346</v>
      </c>
      <c r="K8">
        <v>652</v>
      </c>
      <c r="L8" t="s">
        <v>39</v>
      </c>
    </row>
    <row r="9" spans="1:12" ht="14.25">
      <c r="A9">
        <v>7</v>
      </c>
      <c r="C9">
        <v>21.5</v>
      </c>
      <c r="D9">
        <f>C9/30</f>
        <v>0.7166666666666667</v>
      </c>
      <c r="E9">
        <f>(ATAN(D9)/2)*180/3.14</f>
        <v>17.82298914164111</v>
      </c>
      <c r="F9">
        <f>90-E9</f>
        <v>72.1770108583589</v>
      </c>
      <c r="G9">
        <f>TAN((F9*3.14)/(2*180))</f>
        <v>0.7284164378041171</v>
      </c>
      <c r="H9">
        <f>TAN((F9*3.14)/(180))</f>
        <v>3.103543700987298</v>
      </c>
      <c r="I9">
        <f>100*G9</f>
        <v>72.84164378041172</v>
      </c>
      <c r="J9">
        <f>10*H9</f>
        <v>31.035437009872982</v>
      </c>
      <c r="K9">
        <v>632</v>
      </c>
      <c r="L9" t="s">
        <v>31</v>
      </c>
    </row>
    <row r="10" spans="1:12" ht="14.25">
      <c r="A10">
        <v>8</v>
      </c>
      <c r="C10">
        <v>25</v>
      </c>
      <c r="D10">
        <f>C10/30</f>
        <v>0.8333333333333334</v>
      </c>
      <c r="E10">
        <f>(ATAN(D10)/2)*180/3.14</f>
        <v>19.912880527930984</v>
      </c>
      <c r="F10">
        <f>90-E10</f>
        <v>70.08711947206899</v>
      </c>
      <c r="G10">
        <f>TAN((F10*3.14)/(2*180))</f>
        <v>0.7008786678402947</v>
      </c>
      <c r="H10">
        <f>TAN((F10*3.14)/(180))</f>
        <v>2.755193574176343</v>
      </c>
      <c r="I10">
        <f>100*G10</f>
        <v>70.08786678402947</v>
      </c>
      <c r="J10">
        <f>10*H10</f>
        <v>27.55193574176343</v>
      </c>
      <c r="K10">
        <v>612</v>
      </c>
      <c r="L10" t="s">
        <v>32</v>
      </c>
    </row>
    <row r="11" spans="1:12" ht="14.25">
      <c r="A11">
        <v>9</v>
      </c>
      <c r="C11">
        <v>25</v>
      </c>
      <c r="D11">
        <f>C11/30</f>
        <v>0.8333333333333334</v>
      </c>
      <c r="E11">
        <f>(ATAN(D11)/2)*180/3.14</f>
        <v>19.912880527930984</v>
      </c>
      <c r="F11">
        <f>90-E11</f>
        <v>70.08711947206899</v>
      </c>
      <c r="G11">
        <f>TAN((F11*3.14)/(2*180))</f>
        <v>0.7008786678402947</v>
      </c>
      <c r="H11">
        <f>TAN((F11*3.14)/(180))</f>
        <v>2.755193574176343</v>
      </c>
      <c r="I11">
        <f>100*G11</f>
        <v>70.08786678402947</v>
      </c>
      <c r="J11">
        <f>10*H11</f>
        <v>27.55193574176343</v>
      </c>
      <c r="K11" t="s">
        <v>22</v>
      </c>
      <c r="L11" t="s">
        <v>33</v>
      </c>
    </row>
    <row r="12" spans="1:12" ht="14.25">
      <c r="A12">
        <v>10</v>
      </c>
      <c r="C12">
        <v>22</v>
      </c>
      <c r="D12">
        <f>C12/30</f>
        <v>0.7333333333333333</v>
      </c>
      <c r="E12">
        <f>(ATAN(D12)/2)*180/3.14</f>
        <v>18.136113105158117</v>
      </c>
      <c r="F12">
        <f>90-E12</f>
        <v>71.8638868948419</v>
      </c>
      <c r="G12">
        <f>TAN((F12*3.14)/(2*180))</f>
        <v>0.7242444751060917</v>
      </c>
      <c r="H12">
        <f>TAN((F12*3.14)/(180))</f>
        <v>3.046436435843567</v>
      </c>
      <c r="I12">
        <f>100*G12</f>
        <v>72.42444751060917</v>
      </c>
      <c r="J12">
        <f>10*H12</f>
        <v>30.46436435843567</v>
      </c>
      <c r="K12" t="s">
        <v>23</v>
      </c>
      <c r="L12" t="s">
        <v>34</v>
      </c>
    </row>
    <row r="13" spans="1:12" ht="14.25">
      <c r="A13">
        <v>11</v>
      </c>
      <c r="C13">
        <v>20</v>
      </c>
      <c r="D13">
        <f>C13/30</f>
        <v>0.6666666666666666</v>
      </c>
      <c r="E13">
        <f>(ATAN(D13)/2)*180/3.14</f>
        <v>16.85357780868824</v>
      </c>
      <c r="F13">
        <f>90-E13</f>
        <v>73.1464221913118</v>
      </c>
      <c r="G13">
        <f>TAN((F13*3.14)/(2*180))</f>
        <v>0.7414387406120554</v>
      </c>
      <c r="H13">
        <f>TAN((F13*3.14)/(180))</f>
        <v>3.293317591430467</v>
      </c>
      <c r="I13">
        <f>100*G13</f>
        <v>74.14387406120554</v>
      </c>
      <c r="J13">
        <f>10*H13</f>
        <v>32.93317591430467</v>
      </c>
      <c r="K13" t="s">
        <v>24</v>
      </c>
      <c r="L13" t="s">
        <v>35</v>
      </c>
    </row>
    <row r="14" spans="1:12" ht="14.25">
      <c r="A14">
        <v>12</v>
      </c>
      <c r="C14">
        <v>11.5</v>
      </c>
      <c r="D14">
        <f>C14/30</f>
        <v>0.38333333333333336</v>
      </c>
      <c r="E14">
        <f>(ATAN(D14)/2)*180/3.14</f>
        <v>10.49206574084957</v>
      </c>
      <c r="F14">
        <f>90-E14</f>
        <v>79.5079342591504</v>
      </c>
      <c r="G14">
        <f>TAN((F14*3.14)/(2*180))</f>
        <v>0.8312134137603506</v>
      </c>
      <c r="H14">
        <f>TAN((F14*3.14)/(180))</f>
        <v>5.378555424657556</v>
      </c>
      <c r="I14">
        <f>100*G14</f>
        <v>83.12134137603506</v>
      </c>
      <c r="J14">
        <f>10*H14</f>
        <v>53.78555424657556</v>
      </c>
      <c r="K14">
        <v>331</v>
      </c>
      <c r="L14">
        <v>331</v>
      </c>
    </row>
    <row r="15" spans="1:12" ht="14.25">
      <c r="A15">
        <v>13</v>
      </c>
      <c r="C15">
        <v>16</v>
      </c>
      <c r="D15">
        <f>C15/30</f>
        <v>0.5333333333333333</v>
      </c>
      <c r="E15">
        <f>(ATAN(D15)/2)*180/3.14</f>
        <v>14.043362854406224</v>
      </c>
      <c r="F15">
        <f>90-E15</f>
        <v>75.9566371455938</v>
      </c>
      <c r="G15">
        <f>TAN((F15*3.14)/(2*180))</f>
        <v>0.7801357170442941</v>
      </c>
      <c r="H15">
        <f>TAN((F15*3.14)/(180))</f>
        <v>3.9865054259977564</v>
      </c>
      <c r="I15">
        <f>100*G15</f>
        <v>78.01357170442941</v>
      </c>
      <c r="J15">
        <f>10*H15</f>
        <v>39.86505425997756</v>
      </c>
      <c r="K15">
        <v>311</v>
      </c>
      <c r="L15">
        <v>311</v>
      </c>
    </row>
    <row r="16" spans="1:12" ht="14.25">
      <c r="A16">
        <v>14</v>
      </c>
      <c r="C16">
        <v>17.5</v>
      </c>
      <c r="D16">
        <f>C16/30</f>
        <v>0.5833333333333334</v>
      </c>
      <c r="E16">
        <f>(ATAN(D16)/2)*180/3.14</f>
        <v>15.135891833876554</v>
      </c>
      <c r="F16">
        <f>90-E16</f>
        <v>74.8641081661234</v>
      </c>
      <c r="G16">
        <f>TAN((F16*3.14)/(2*180))</f>
        <v>0.7649194635713377</v>
      </c>
      <c r="H16">
        <f>TAN((F16*3.14)/(180))</f>
        <v>3.687263224087605</v>
      </c>
      <c r="I16">
        <f>100*G16</f>
        <v>76.49194635713377</v>
      </c>
      <c r="J16">
        <f>10*H16</f>
        <v>36.87263224087605</v>
      </c>
      <c r="K16">
        <v>301</v>
      </c>
      <c r="L16">
        <v>301</v>
      </c>
    </row>
    <row r="17" spans="1:12" ht="14.25">
      <c r="A17">
        <v>15</v>
      </c>
      <c r="C17">
        <v>17</v>
      </c>
      <c r="D17">
        <f>C17/30</f>
        <v>0.5666666666666667</v>
      </c>
      <c r="E17">
        <f>(ATAN(D17)/2)*180/3.14</f>
        <v>14.776882379397486</v>
      </c>
      <c r="F17">
        <f>90-E17</f>
        <v>75.2231176206025</v>
      </c>
      <c r="G17">
        <f>TAN((F17*3.14)/(2*180))</f>
        <v>0.76989492195363</v>
      </c>
      <c r="H17">
        <f>TAN((F17*3.14)/(180))</f>
        <v>3.7808353479569234</v>
      </c>
      <c r="I17">
        <f>100*G17</f>
        <v>76.989492195363</v>
      </c>
      <c r="J17">
        <f>10*H17</f>
        <v>37.808353479569234</v>
      </c>
      <c r="K17" t="s">
        <v>25</v>
      </c>
      <c r="L17" t="s">
        <v>36</v>
      </c>
    </row>
    <row r="18" spans="1:12" ht="14.25">
      <c r="A18">
        <v>16</v>
      </c>
      <c r="C18">
        <v>12</v>
      </c>
      <c r="D18">
        <f>C18/30</f>
        <v>0.4</v>
      </c>
      <c r="E18">
        <f>(ATAN(D18)/2)*180/3.14</f>
        <v>10.906233738889439</v>
      </c>
      <c r="F18">
        <f>90-E18</f>
        <v>79.0937662611106</v>
      </c>
      <c r="G18">
        <f>TAN((F18*3.14)/(2*180))</f>
        <v>0.8251232997736343</v>
      </c>
      <c r="H18">
        <f>TAN((F18*3.14)/(180))</f>
        <v>5.170406480054079</v>
      </c>
      <c r="I18">
        <f>100*G18</f>
        <v>82.51232997736344</v>
      </c>
      <c r="J18">
        <f>10*H18</f>
        <v>51.70406480054079</v>
      </c>
      <c r="K18" t="s">
        <v>26</v>
      </c>
      <c r="L18" t="s">
        <v>37</v>
      </c>
    </row>
  </sheetData>
  <mergeCells count="9">
    <mergeCell ref="E2:F2"/>
    <mergeCell ref="I2:J2"/>
    <mergeCell ref="G1:G2"/>
    <mergeCell ref="H1:H2"/>
    <mergeCell ref="K1:K2"/>
    <mergeCell ref="L1:L2"/>
    <mergeCell ref="A1:A2"/>
    <mergeCell ref="B1:B2"/>
    <mergeCell ref="D1:D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2013-05-07T10:00:31Z</dcterms:created>
  <dcterms:modified xsi:type="dcterms:W3CDTF">2015-10-09T12:24:33Z</dcterms:modified>
  <cp:category/>
  <cp:version/>
  <cp:contentType/>
  <cp:contentStatus/>
</cp:coreProperties>
</file>