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it\OneDrive\Документы\Лабораторные\4 курс\2 сем\"/>
    </mc:Choice>
  </mc:AlternateContent>
  <bookViews>
    <workbookView xWindow="0" yWindow="0" windowWidth="28800" windowHeight="12300" activeTab="1"/>
  </bookViews>
  <sheets>
    <sheet name="Лист1" sheetId="1" r:id="rId1"/>
    <sheet name="Лист2" sheetId="2" r:id="rId2"/>
    <sheet name="Лист3" sheetId="3" r:id="rId3"/>
  </sheets>
  <definedNames>
    <definedName name="_xlchart.v1.0" hidden="1">Лист2!$Q$13:$Q$22</definedName>
    <definedName name="_xlchart.v1.1" hidden="1">Лист2!$V$13:$V$22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" l="1"/>
  <c r="C50" i="2"/>
  <c r="C51" i="2"/>
  <c r="C52" i="2"/>
  <c r="C53" i="2"/>
  <c r="C54" i="2"/>
  <c r="C55" i="2"/>
  <c r="C56" i="2"/>
  <c r="C49" i="2"/>
  <c r="B56" i="2"/>
  <c r="B55" i="2"/>
  <c r="B54" i="2"/>
  <c r="B53" i="2"/>
  <c r="B52" i="2"/>
  <c r="B51" i="2"/>
  <c r="B50" i="2"/>
  <c r="B49" i="2"/>
  <c r="L41" i="2"/>
  <c r="K41" i="2"/>
  <c r="K38" i="2"/>
  <c r="K39" i="2"/>
  <c r="K40" i="2"/>
  <c r="K37" i="2"/>
  <c r="J41" i="2" l="1"/>
  <c r="J40" i="2"/>
  <c r="J39" i="2"/>
  <c r="J38" i="2"/>
  <c r="J37" i="2"/>
  <c r="G39" i="2" l="1"/>
  <c r="G40" i="2"/>
  <c r="G41" i="2"/>
  <c r="G42" i="2"/>
  <c r="G43" i="2"/>
  <c r="G44" i="2"/>
  <c r="G45" i="2"/>
  <c r="G38" i="2"/>
  <c r="F46" i="2"/>
  <c r="G46" i="2" l="1"/>
  <c r="V14" i="2"/>
  <c r="V15" i="2"/>
  <c r="V16" i="2"/>
  <c r="V17" i="2"/>
  <c r="V18" i="2"/>
  <c r="V19" i="2"/>
  <c r="V20" i="2"/>
  <c r="V21" i="2"/>
  <c r="V22" i="2"/>
  <c r="V13" i="2"/>
  <c r="T14" i="2"/>
  <c r="T15" i="2"/>
  <c r="T16" i="2"/>
  <c r="T17" i="2"/>
  <c r="T18" i="2"/>
  <c r="T19" i="2"/>
  <c r="T20" i="2"/>
  <c r="T21" i="2"/>
  <c r="T22" i="2"/>
  <c r="T13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A10" i="2"/>
</calcChain>
</file>

<file path=xl/sharedStrings.xml><?xml version="1.0" encoding="utf-8"?>
<sst xmlns="http://schemas.openxmlformats.org/spreadsheetml/2006/main" count="95" uniqueCount="59">
  <si>
    <t>№</t>
  </si>
  <si>
    <t>опыта</t>
  </si>
  <si>
    <t>XI</t>
  </si>
  <si>
    <t>Хб</t>
  </si>
  <si>
    <t>У</t>
  </si>
  <si>
    <t>Х2</t>
  </si>
  <si>
    <t>Х5</t>
  </si>
  <si>
    <t>Х7</t>
  </si>
  <si>
    <t>X8</t>
  </si>
  <si>
    <t>Х10</t>
  </si>
  <si>
    <t>Х3</t>
  </si>
  <si>
    <t>X4</t>
  </si>
  <si>
    <t>X9</t>
  </si>
  <si>
    <t>x1 (-)</t>
  </si>
  <si>
    <t>x1 (+)</t>
  </si>
  <si>
    <t>x2 (-)</t>
  </si>
  <si>
    <t>x2 (+)</t>
  </si>
  <si>
    <t>x3 (-)</t>
  </si>
  <si>
    <t>x3 (+)</t>
  </si>
  <si>
    <t>x4 (-)</t>
  </si>
  <si>
    <t>x4 (+)</t>
  </si>
  <si>
    <t>x5 (-)</t>
  </si>
  <si>
    <t>x5 (+)</t>
  </si>
  <si>
    <t>x6 (-)</t>
  </si>
  <si>
    <t>x6 (+)</t>
  </si>
  <si>
    <t>x7 (-)</t>
  </si>
  <si>
    <t>x7 (+)</t>
  </si>
  <si>
    <t>x8 (-)</t>
  </si>
  <si>
    <t>x8 (+)</t>
  </si>
  <si>
    <t>x9 (-)</t>
  </si>
  <si>
    <t>x9 (+)</t>
  </si>
  <si>
    <t>x10 (-)</t>
  </si>
  <si>
    <t>x10 (+)</t>
  </si>
  <si>
    <t>x1</t>
  </si>
  <si>
    <t>x3</t>
  </si>
  <si>
    <t>x2</t>
  </si>
  <si>
    <t>x4</t>
  </si>
  <si>
    <t>x5</t>
  </si>
  <si>
    <t>x6</t>
  </si>
  <si>
    <t>x7</t>
  </si>
  <si>
    <t>x8</t>
  </si>
  <si>
    <t>x9</t>
  </si>
  <si>
    <t>x10</t>
  </si>
  <si>
    <t>M'</t>
  </si>
  <si>
    <t>M''</t>
  </si>
  <si>
    <t>R</t>
  </si>
  <si>
    <t>M</t>
  </si>
  <si>
    <r>
      <rPr>
        <sz val="11"/>
        <color theme="1"/>
        <rFont val="Calibri"/>
        <family val="2"/>
        <charset val="204"/>
      </rPr>
      <t>∆</t>
    </r>
    <r>
      <rPr>
        <sz val="11"/>
        <color theme="1"/>
        <rFont val="Calibri"/>
        <family val="2"/>
        <charset val="204"/>
        <scheme val="minor"/>
      </rPr>
      <t>M</t>
    </r>
  </si>
  <si>
    <r>
      <rPr>
        <sz val="11"/>
        <color theme="1"/>
        <rFont val="Calibri"/>
        <family val="2"/>
        <charset val="204"/>
      </rPr>
      <t>∆</t>
    </r>
    <r>
      <rPr>
        <sz val="11"/>
        <color theme="1"/>
        <rFont val="Calibri"/>
        <family val="2"/>
        <charset val="204"/>
        <scheme val="minor"/>
      </rPr>
      <t>N</t>
    </r>
  </si>
  <si>
    <t>y</t>
  </si>
  <si>
    <t>+</t>
  </si>
  <si>
    <t>-</t>
  </si>
  <si>
    <t>yср</t>
  </si>
  <si>
    <t>(y-yср)^2</t>
  </si>
  <si>
    <t>b2</t>
  </si>
  <si>
    <t>b3</t>
  </si>
  <si>
    <t>b8</t>
  </si>
  <si>
    <t>b9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</si>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</sst>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3" xfId="0" applyFill="1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Лист2!$A$2:$T$2</c:f>
              <c:numCache>
                <c:formatCode>General</c:formatCode>
                <c:ptCount val="20"/>
                <c:pt idx="0">
                  <c:v>34.799999999999997</c:v>
                </c:pt>
                <c:pt idx="1">
                  <c:v>-27.5</c:v>
                </c:pt>
                <c:pt idx="2">
                  <c:v>-21.6</c:v>
                </c:pt>
                <c:pt idx="3">
                  <c:v>-27.5</c:v>
                </c:pt>
                <c:pt idx="4">
                  <c:v>34.799999999999997</c:v>
                </c:pt>
                <c:pt idx="5">
                  <c:v>-27.5</c:v>
                </c:pt>
                <c:pt idx="6">
                  <c:v>32.6</c:v>
                </c:pt>
                <c:pt idx="7">
                  <c:v>-27.5</c:v>
                </c:pt>
                <c:pt idx="8">
                  <c:v>-13.7</c:v>
                </c:pt>
                <c:pt idx="9">
                  <c:v>-27.5</c:v>
                </c:pt>
                <c:pt idx="10">
                  <c:v>32.6</c:v>
                </c:pt>
                <c:pt idx="11">
                  <c:v>-27.5</c:v>
                </c:pt>
                <c:pt idx="12">
                  <c:v>-21.6</c:v>
                </c:pt>
                <c:pt idx="13">
                  <c:v>-27.5</c:v>
                </c:pt>
                <c:pt idx="14">
                  <c:v>32.799999999999997</c:v>
                </c:pt>
                <c:pt idx="15">
                  <c:v>-27.5</c:v>
                </c:pt>
                <c:pt idx="16">
                  <c:v>-21.6</c:v>
                </c:pt>
                <c:pt idx="17">
                  <c:v>-27.5</c:v>
                </c:pt>
                <c:pt idx="18">
                  <c:v>-13.7</c:v>
                </c:pt>
                <c:pt idx="19">
                  <c:v>-27.5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81-4F9F-980B-7F6185D3AC4E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Лист2!$A$3:$T$3</c:f>
              <c:numCache>
                <c:formatCode>General</c:formatCode>
                <c:ptCount val="20"/>
                <c:pt idx="0">
                  <c:v>14</c:v>
                </c:pt>
                <c:pt idx="1">
                  <c:v>-21.6</c:v>
                </c:pt>
                <c:pt idx="2">
                  <c:v>14</c:v>
                </c:pt>
                <c:pt idx="3">
                  <c:v>34.799999999999997</c:v>
                </c:pt>
                <c:pt idx="4">
                  <c:v>-21.6</c:v>
                </c:pt>
                <c:pt idx="5">
                  <c:v>14</c:v>
                </c:pt>
                <c:pt idx="6">
                  <c:v>-35.700000000000003</c:v>
                </c:pt>
                <c:pt idx="7">
                  <c:v>34.799999999999997</c:v>
                </c:pt>
                <c:pt idx="8">
                  <c:v>26.8</c:v>
                </c:pt>
                <c:pt idx="9">
                  <c:v>34.799999999999997</c:v>
                </c:pt>
                <c:pt idx="10">
                  <c:v>-35.700000000000003</c:v>
                </c:pt>
                <c:pt idx="11">
                  <c:v>34.799999999999997</c:v>
                </c:pt>
                <c:pt idx="12">
                  <c:v>14</c:v>
                </c:pt>
                <c:pt idx="13">
                  <c:v>34.799999999999997</c:v>
                </c:pt>
                <c:pt idx="14">
                  <c:v>-21.6</c:v>
                </c:pt>
                <c:pt idx="15">
                  <c:v>14</c:v>
                </c:pt>
                <c:pt idx="16">
                  <c:v>14</c:v>
                </c:pt>
                <c:pt idx="17">
                  <c:v>34.799999999999997</c:v>
                </c:pt>
                <c:pt idx="18">
                  <c:v>26.8</c:v>
                </c:pt>
                <c:pt idx="19">
                  <c:v>34.799999999999997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81-4F9F-980B-7F6185D3AC4E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Лист2!$A$4:$T$4</c:f>
              <c:numCache>
                <c:formatCode>General</c:formatCode>
                <c:ptCount val="20"/>
                <c:pt idx="0">
                  <c:v>-35.700000000000003</c:v>
                </c:pt>
                <c:pt idx="1">
                  <c:v>32.6</c:v>
                </c:pt>
                <c:pt idx="2">
                  <c:v>21.8</c:v>
                </c:pt>
                <c:pt idx="3">
                  <c:v>32.6</c:v>
                </c:pt>
                <c:pt idx="4">
                  <c:v>-35.700000000000003</c:v>
                </c:pt>
                <c:pt idx="5">
                  <c:v>32.6</c:v>
                </c:pt>
                <c:pt idx="6">
                  <c:v>21.8</c:v>
                </c:pt>
                <c:pt idx="7">
                  <c:v>-21.6</c:v>
                </c:pt>
                <c:pt idx="8">
                  <c:v>23.5</c:v>
                </c:pt>
                <c:pt idx="9">
                  <c:v>-21.6</c:v>
                </c:pt>
                <c:pt idx="10">
                  <c:v>21.8</c:v>
                </c:pt>
                <c:pt idx="11">
                  <c:v>-21.6</c:v>
                </c:pt>
                <c:pt idx="12">
                  <c:v>32.6</c:v>
                </c:pt>
                <c:pt idx="13">
                  <c:v>21.8</c:v>
                </c:pt>
                <c:pt idx="14">
                  <c:v>-35.700000000000003</c:v>
                </c:pt>
                <c:pt idx="15">
                  <c:v>32.6</c:v>
                </c:pt>
                <c:pt idx="16">
                  <c:v>21.8</c:v>
                </c:pt>
                <c:pt idx="17">
                  <c:v>32.6</c:v>
                </c:pt>
                <c:pt idx="18">
                  <c:v>23.5</c:v>
                </c:pt>
                <c:pt idx="19">
                  <c:v>-21.6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81-4F9F-980B-7F6185D3AC4E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Лист2!$A$5:$T$5</c:f>
              <c:numCache>
                <c:formatCode>General</c:formatCode>
                <c:ptCount val="20"/>
                <c:pt idx="0">
                  <c:v>12.4</c:v>
                </c:pt>
                <c:pt idx="1">
                  <c:v>21.8</c:v>
                </c:pt>
                <c:pt idx="2">
                  <c:v>12.4</c:v>
                </c:pt>
                <c:pt idx="3">
                  <c:v>-35.700000000000003</c:v>
                </c:pt>
                <c:pt idx="4">
                  <c:v>21.8</c:v>
                </c:pt>
                <c:pt idx="5">
                  <c:v>12.4</c:v>
                </c:pt>
                <c:pt idx="6">
                  <c:v>12.4</c:v>
                </c:pt>
                <c:pt idx="7">
                  <c:v>14</c:v>
                </c:pt>
                <c:pt idx="8">
                  <c:v>-17.399999999999999</c:v>
                </c:pt>
                <c:pt idx="9">
                  <c:v>14</c:v>
                </c:pt>
                <c:pt idx="10">
                  <c:v>12.4</c:v>
                </c:pt>
                <c:pt idx="11">
                  <c:v>14</c:v>
                </c:pt>
                <c:pt idx="12">
                  <c:v>-35.700000000000003</c:v>
                </c:pt>
                <c:pt idx="13">
                  <c:v>12.4</c:v>
                </c:pt>
                <c:pt idx="14">
                  <c:v>21.8</c:v>
                </c:pt>
                <c:pt idx="15">
                  <c:v>12.4</c:v>
                </c:pt>
                <c:pt idx="16">
                  <c:v>12.4</c:v>
                </c:pt>
                <c:pt idx="17">
                  <c:v>-35.700000000000003</c:v>
                </c:pt>
                <c:pt idx="18">
                  <c:v>-17.399999999999999</c:v>
                </c:pt>
                <c:pt idx="19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81-4F9F-980B-7F6185D3AC4E}"/>
            </c:ext>
          </c:extLst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Лист2!$A$6:$T$6</c:f>
              <c:numCache>
                <c:formatCode>General</c:formatCode>
                <c:ptCount val="20"/>
                <c:pt idx="0">
                  <c:v>26.8</c:v>
                </c:pt>
                <c:pt idx="1">
                  <c:v>-13.7</c:v>
                </c:pt>
                <c:pt idx="2">
                  <c:v>23.5</c:v>
                </c:pt>
                <c:pt idx="3">
                  <c:v>-13.7</c:v>
                </c:pt>
                <c:pt idx="4">
                  <c:v>-13.7</c:v>
                </c:pt>
                <c:pt idx="5">
                  <c:v>26.8</c:v>
                </c:pt>
                <c:pt idx="6">
                  <c:v>18.899999999999999</c:v>
                </c:pt>
                <c:pt idx="7">
                  <c:v>-13.7</c:v>
                </c:pt>
                <c:pt idx="8">
                  <c:v>18.899999999999999</c:v>
                </c:pt>
                <c:pt idx="9">
                  <c:v>32.6</c:v>
                </c:pt>
                <c:pt idx="10">
                  <c:v>18.899999999999999</c:v>
                </c:pt>
                <c:pt idx="11">
                  <c:v>-13.7</c:v>
                </c:pt>
                <c:pt idx="12">
                  <c:v>-13.7</c:v>
                </c:pt>
                <c:pt idx="13">
                  <c:v>23.5</c:v>
                </c:pt>
                <c:pt idx="14">
                  <c:v>-13.7</c:v>
                </c:pt>
                <c:pt idx="15">
                  <c:v>26.8</c:v>
                </c:pt>
                <c:pt idx="16">
                  <c:v>23.5</c:v>
                </c:pt>
                <c:pt idx="17">
                  <c:v>-13.7</c:v>
                </c:pt>
                <c:pt idx="18">
                  <c:v>18.899999999999999</c:v>
                </c:pt>
                <c:pt idx="19">
                  <c:v>32.6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81-4F9F-980B-7F6185D3AC4E}"/>
            </c:ext>
          </c:extLst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Лист2!$A$7:$T$7</c:f>
              <c:numCache>
                <c:formatCode>General</c:formatCode>
                <c:ptCount val="20"/>
                <c:pt idx="0">
                  <c:v>-17.399999999999999</c:v>
                </c:pt>
                <c:pt idx="1">
                  <c:v>23.5</c:v>
                </c:pt>
                <c:pt idx="2">
                  <c:v>-17.399999999999999</c:v>
                </c:pt>
                <c:pt idx="3">
                  <c:v>26.8</c:v>
                </c:pt>
                <c:pt idx="4">
                  <c:v>-17.399999999999999</c:v>
                </c:pt>
                <c:pt idx="5">
                  <c:v>23.5</c:v>
                </c:pt>
                <c:pt idx="6">
                  <c:v>-25.3</c:v>
                </c:pt>
                <c:pt idx="7">
                  <c:v>26.8</c:v>
                </c:pt>
                <c:pt idx="8">
                  <c:v>-25.3</c:v>
                </c:pt>
                <c:pt idx="9">
                  <c:v>-35.700000000000003</c:v>
                </c:pt>
                <c:pt idx="10">
                  <c:v>-25.3</c:v>
                </c:pt>
                <c:pt idx="11">
                  <c:v>26.8</c:v>
                </c:pt>
                <c:pt idx="12">
                  <c:v>26.8</c:v>
                </c:pt>
                <c:pt idx="13">
                  <c:v>-17.399999999999999</c:v>
                </c:pt>
                <c:pt idx="14">
                  <c:v>-17.399999999999999</c:v>
                </c:pt>
                <c:pt idx="15">
                  <c:v>23.5</c:v>
                </c:pt>
                <c:pt idx="16">
                  <c:v>-17.399999999999999</c:v>
                </c:pt>
                <c:pt idx="17">
                  <c:v>26.8</c:v>
                </c:pt>
                <c:pt idx="18">
                  <c:v>-25.3</c:v>
                </c:pt>
                <c:pt idx="19">
                  <c:v>-35.700000000000003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81-4F9F-980B-7F6185D3AC4E}"/>
            </c:ext>
          </c:extLst>
        </c:ser>
        <c:ser>
          <c:idx val="6"/>
          <c:order val="6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Лист2!$A$8:$T$8</c:f>
              <c:numCache>
                <c:formatCode>General</c:formatCode>
                <c:ptCount val="20"/>
                <c:pt idx="0">
                  <c:v>-25.3</c:v>
                </c:pt>
                <c:pt idx="1">
                  <c:v>18.899999999999999</c:v>
                </c:pt>
                <c:pt idx="2">
                  <c:v>42.7</c:v>
                </c:pt>
                <c:pt idx="3">
                  <c:v>18.899999999999999</c:v>
                </c:pt>
                <c:pt idx="4">
                  <c:v>18.899999999999999</c:v>
                </c:pt>
                <c:pt idx="5">
                  <c:v>-25.3</c:v>
                </c:pt>
                <c:pt idx="6">
                  <c:v>42.7</c:v>
                </c:pt>
                <c:pt idx="7">
                  <c:v>23.5</c:v>
                </c:pt>
                <c:pt idx="8">
                  <c:v>42.7</c:v>
                </c:pt>
                <c:pt idx="9">
                  <c:v>21.8</c:v>
                </c:pt>
                <c:pt idx="10">
                  <c:v>42.7</c:v>
                </c:pt>
                <c:pt idx="11">
                  <c:v>23.5</c:v>
                </c:pt>
                <c:pt idx="12">
                  <c:v>42.7</c:v>
                </c:pt>
                <c:pt idx="13">
                  <c:v>18.899999999999999</c:v>
                </c:pt>
                <c:pt idx="14">
                  <c:v>18.899999999999999</c:v>
                </c:pt>
                <c:pt idx="15">
                  <c:v>-25.3</c:v>
                </c:pt>
                <c:pt idx="16">
                  <c:v>42.7</c:v>
                </c:pt>
                <c:pt idx="17">
                  <c:v>18.899999999999999</c:v>
                </c:pt>
                <c:pt idx="18">
                  <c:v>42.7</c:v>
                </c:pt>
                <c:pt idx="19">
                  <c:v>21.8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81-4F9F-980B-7F6185D3AC4E}"/>
            </c:ext>
          </c:extLst>
        </c:ser>
        <c:ser>
          <c:idx val="7"/>
          <c:order val="7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Лист2!$A$9:$T$9</c:f>
              <c:numCache>
                <c:formatCode>General</c:formatCode>
                <c:ptCount val="20"/>
                <c:pt idx="0">
                  <c:v>18.3</c:v>
                </c:pt>
                <c:pt idx="1">
                  <c:v>42.7</c:v>
                </c:pt>
                <c:pt idx="2">
                  <c:v>18.3</c:v>
                </c:pt>
                <c:pt idx="3">
                  <c:v>-25.3</c:v>
                </c:pt>
                <c:pt idx="4">
                  <c:v>18.3</c:v>
                </c:pt>
                <c:pt idx="5">
                  <c:v>42.7</c:v>
                </c:pt>
                <c:pt idx="6">
                  <c:v>18.3</c:v>
                </c:pt>
                <c:pt idx="7">
                  <c:v>-17.399999999999999</c:v>
                </c:pt>
                <c:pt idx="8">
                  <c:v>18.3</c:v>
                </c:pt>
                <c:pt idx="9">
                  <c:v>12.4</c:v>
                </c:pt>
                <c:pt idx="10">
                  <c:v>18.3</c:v>
                </c:pt>
                <c:pt idx="11">
                  <c:v>-17.399999999999999</c:v>
                </c:pt>
                <c:pt idx="12">
                  <c:v>18.3</c:v>
                </c:pt>
                <c:pt idx="13">
                  <c:v>-25.3</c:v>
                </c:pt>
                <c:pt idx="14">
                  <c:v>18.3</c:v>
                </c:pt>
                <c:pt idx="15">
                  <c:v>42.7</c:v>
                </c:pt>
                <c:pt idx="16">
                  <c:v>18.3</c:v>
                </c:pt>
                <c:pt idx="17">
                  <c:v>-25.3</c:v>
                </c:pt>
                <c:pt idx="18">
                  <c:v>18.3</c:v>
                </c:pt>
                <c:pt idx="19">
                  <c:v>12.4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81-4F9F-980B-7F6185D3A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42184"/>
        <c:axId val="507342840"/>
      </c:scatterChart>
      <c:valAx>
        <c:axId val="507342184"/>
        <c:scaling>
          <c:orientation val="minMax"/>
          <c:max val="2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7342840"/>
        <c:crosses val="autoZero"/>
        <c:crossBetween val="midCat"/>
        <c:majorUnit val="1"/>
        <c:minorUnit val="1"/>
      </c:valAx>
      <c:valAx>
        <c:axId val="50734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7342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Лист2!$A$2:$T$2</c:f>
              <c:numCache>
                <c:formatCode>General</c:formatCode>
                <c:ptCount val="20"/>
                <c:pt idx="0">
                  <c:v>34.799999999999997</c:v>
                </c:pt>
                <c:pt idx="1">
                  <c:v>-27.5</c:v>
                </c:pt>
                <c:pt idx="2">
                  <c:v>-21.6</c:v>
                </c:pt>
                <c:pt idx="3">
                  <c:v>-27.5</c:v>
                </c:pt>
                <c:pt idx="4">
                  <c:v>34.799999999999997</c:v>
                </c:pt>
                <c:pt idx="5">
                  <c:v>-27.5</c:v>
                </c:pt>
                <c:pt idx="6">
                  <c:v>32.6</c:v>
                </c:pt>
                <c:pt idx="7">
                  <c:v>-27.5</c:v>
                </c:pt>
                <c:pt idx="8">
                  <c:v>-13.7</c:v>
                </c:pt>
                <c:pt idx="9">
                  <c:v>-27.5</c:v>
                </c:pt>
                <c:pt idx="10">
                  <c:v>32.6</c:v>
                </c:pt>
                <c:pt idx="11">
                  <c:v>-27.5</c:v>
                </c:pt>
                <c:pt idx="12">
                  <c:v>-21.6</c:v>
                </c:pt>
                <c:pt idx="13">
                  <c:v>-27.5</c:v>
                </c:pt>
                <c:pt idx="14">
                  <c:v>32.799999999999997</c:v>
                </c:pt>
                <c:pt idx="15">
                  <c:v>-27.5</c:v>
                </c:pt>
                <c:pt idx="16">
                  <c:v>-21.6</c:v>
                </c:pt>
                <c:pt idx="17">
                  <c:v>-27.5</c:v>
                </c:pt>
                <c:pt idx="18">
                  <c:v>-13.7</c:v>
                </c:pt>
                <c:pt idx="19">
                  <c:v>-27.5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8-4FC2-9696-A46566EB6B87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Лист2!$A$3:$T$3</c:f>
              <c:numCache>
                <c:formatCode>General</c:formatCode>
                <c:ptCount val="20"/>
                <c:pt idx="0">
                  <c:v>14</c:v>
                </c:pt>
                <c:pt idx="1">
                  <c:v>-21.6</c:v>
                </c:pt>
                <c:pt idx="2">
                  <c:v>14</c:v>
                </c:pt>
                <c:pt idx="3">
                  <c:v>34.799999999999997</c:v>
                </c:pt>
                <c:pt idx="4">
                  <c:v>-21.6</c:v>
                </c:pt>
                <c:pt idx="5">
                  <c:v>14</c:v>
                </c:pt>
                <c:pt idx="6">
                  <c:v>-35.700000000000003</c:v>
                </c:pt>
                <c:pt idx="7">
                  <c:v>34.799999999999997</c:v>
                </c:pt>
                <c:pt idx="8">
                  <c:v>26.8</c:v>
                </c:pt>
                <c:pt idx="9">
                  <c:v>34.799999999999997</c:v>
                </c:pt>
                <c:pt idx="10">
                  <c:v>-35.700000000000003</c:v>
                </c:pt>
                <c:pt idx="11">
                  <c:v>34.799999999999997</c:v>
                </c:pt>
                <c:pt idx="12">
                  <c:v>14</c:v>
                </c:pt>
                <c:pt idx="13">
                  <c:v>34.799999999999997</c:v>
                </c:pt>
                <c:pt idx="14">
                  <c:v>-21.6</c:v>
                </c:pt>
                <c:pt idx="15">
                  <c:v>14</c:v>
                </c:pt>
                <c:pt idx="16">
                  <c:v>14</c:v>
                </c:pt>
                <c:pt idx="17">
                  <c:v>34.799999999999997</c:v>
                </c:pt>
                <c:pt idx="18">
                  <c:v>26.8</c:v>
                </c:pt>
                <c:pt idx="19">
                  <c:v>34.799999999999997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8-4FC2-9696-A46566EB6B87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Лист2!$A$4:$T$4</c:f>
              <c:numCache>
                <c:formatCode>General</c:formatCode>
                <c:ptCount val="20"/>
                <c:pt idx="0">
                  <c:v>-35.700000000000003</c:v>
                </c:pt>
                <c:pt idx="1">
                  <c:v>32.6</c:v>
                </c:pt>
                <c:pt idx="2">
                  <c:v>21.8</c:v>
                </c:pt>
                <c:pt idx="3">
                  <c:v>32.6</c:v>
                </c:pt>
                <c:pt idx="4">
                  <c:v>-35.700000000000003</c:v>
                </c:pt>
                <c:pt idx="5">
                  <c:v>32.6</c:v>
                </c:pt>
                <c:pt idx="6">
                  <c:v>21.8</c:v>
                </c:pt>
                <c:pt idx="7">
                  <c:v>-21.6</c:v>
                </c:pt>
                <c:pt idx="8">
                  <c:v>23.5</c:v>
                </c:pt>
                <c:pt idx="9">
                  <c:v>-21.6</c:v>
                </c:pt>
                <c:pt idx="10">
                  <c:v>21.8</c:v>
                </c:pt>
                <c:pt idx="11">
                  <c:v>-21.6</c:v>
                </c:pt>
                <c:pt idx="12">
                  <c:v>32.6</c:v>
                </c:pt>
                <c:pt idx="13">
                  <c:v>21.8</c:v>
                </c:pt>
                <c:pt idx="14">
                  <c:v>-35.700000000000003</c:v>
                </c:pt>
                <c:pt idx="15">
                  <c:v>32.6</c:v>
                </c:pt>
                <c:pt idx="16">
                  <c:v>21.8</c:v>
                </c:pt>
                <c:pt idx="17">
                  <c:v>32.6</c:v>
                </c:pt>
                <c:pt idx="18">
                  <c:v>23.5</c:v>
                </c:pt>
                <c:pt idx="19">
                  <c:v>-21.6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78-4FC2-9696-A46566EB6B87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Лист2!$A$5:$T$5</c:f>
              <c:numCache>
                <c:formatCode>General</c:formatCode>
                <c:ptCount val="20"/>
                <c:pt idx="0">
                  <c:v>12.4</c:v>
                </c:pt>
                <c:pt idx="1">
                  <c:v>21.8</c:v>
                </c:pt>
                <c:pt idx="2">
                  <c:v>12.4</c:v>
                </c:pt>
                <c:pt idx="3">
                  <c:v>-35.700000000000003</c:v>
                </c:pt>
                <c:pt idx="4">
                  <c:v>21.8</c:v>
                </c:pt>
                <c:pt idx="5">
                  <c:v>12.4</c:v>
                </c:pt>
                <c:pt idx="6">
                  <c:v>12.4</c:v>
                </c:pt>
                <c:pt idx="7">
                  <c:v>14</c:v>
                </c:pt>
                <c:pt idx="8">
                  <c:v>-17.399999999999999</c:v>
                </c:pt>
                <c:pt idx="9">
                  <c:v>14</c:v>
                </c:pt>
                <c:pt idx="10">
                  <c:v>12.4</c:v>
                </c:pt>
                <c:pt idx="11">
                  <c:v>14</c:v>
                </c:pt>
                <c:pt idx="12">
                  <c:v>-35.700000000000003</c:v>
                </c:pt>
                <c:pt idx="13">
                  <c:v>12.4</c:v>
                </c:pt>
                <c:pt idx="14">
                  <c:v>21.8</c:v>
                </c:pt>
                <c:pt idx="15">
                  <c:v>12.4</c:v>
                </c:pt>
                <c:pt idx="16">
                  <c:v>12.4</c:v>
                </c:pt>
                <c:pt idx="17">
                  <c:v>-35.700000000000003</c:v>
                </c:pt>
                <c:pt idx="18">
                  <c:v>-17.399999999999999</c:v>
                </c:pt>
                <c:pt idx="19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78-4FC2-9696-A46566EB6B87}"/>
            </c:ext>
          </c:extLst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Лист2!$A$6:$T$6</c:f>
              <c:numCache>
                <c:formatCode>General</c:formatCode>
                <c:ptCount val="20"/>
                <c:pt idx="0">
                  <c:v>26.8</c:v>
                </c:pt>
                <c:pt idx="1">
                  <c:v>-13.7</c:v>
                </c:pt>
                <c:pt idx="2">
                  <c:v>23.5</c:v>
                </c:pt>
                <c:pt idx="3">
                  <c:v>-13.7</c:v>
                </c:pt>
                <c:pt idx="4">
                  <c:v>-13.7</c:v>
                </c:pt>
                <c:pt idx="5">
                  <c:v>26.8</c:v>
                </c:pt>
                <c:pt idx="6">
                  <c:v>18.899999999999999</c:v>
                </c:pt>
                <c:pt idx="7">
                  <c:v>-13.7</c:v>
                </c:pt>
                <c:pt idx="8">
                  <c:v>18.899999999999999</c:v>
                </c:pt>
                <c:pt idx="9">
                  <c:v>32.6</c:v>
                </c:pt>
                <c:pt idx="10">
                  <c:v>18.899999999999999</c:v>
                </c:pt>
                <c:pt idx="11">
                  <c:v>-13.7</c:v>
                </c:pt>
                <c:pt idx="12">
                  <c:v>-13.7</c:v>
                </c:pt>
                <c:pt idx="13">
                  <c:v>23.5</c:v>
                </c:pt>
                <c:pt idx="14">
                  <c:v>-13.7</c:v>
                </c:pt>
                <c:pt idx="15">
                  <c:v>26.8</c:v>
                </c:pt>
                <c:pt idx="16">
                  <c:v>23.5</c:v>
                </c:pt>
                <c:pt idx="17">
                  <c:v>-13.7</c:v>
                </c:pt>
                <c:pt idx="18">
                  <c:v>18.899999999999999</c:v>
                </c:pt>
                <c:pt idx="19">
                  <c:v>32.6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78-4FC2-9696-A46566EB6B87}"/>
            </c:ext>
          </c:extLst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Лист2!$A$7:$T$7</c:f>
              <c:numCache>
                <c:formatCode>General</c:formatCode>
                <c:ptCount val="20"/>
                <c:pt idx="0">
                  <c:v>-17.399999999999999</c:v>
                </c:pt>
                <c:pt idx="1">
                  <c:v>23.5</c:v>
                </c:pt>
                <c:pt idx="2">
                  <c:v>-17.399999999999999</c:v>
                </c:pt>
                <c:pt idx="3">
                  <c:v>26.8</c:v>
                </c:pt>
                <c:pt idx="4">
                  <c:v>-17.399999999999999</c:v>
                </c:pt>
                <c:pt idx="5">
                  <c:v>23.5</c:v>
                </c:pt>
                <c:pt idx="6">
                  <c:v>-25.3</c:v>
                </c:pt>
                <c:pt idx="7">
                  <c:v>26.8</c:v>
                </c:pt>
                <c:pt idx="8">
                  <c:v>-25.3</c:v>
                </c:pt>
                <c:pt idx="9">
                  <c:v>-35.700000000000003</c:v>
                </c:pt>
                <c:pt idx="10">
                  <c:v>-25.3</c:v>
                </c:pt>
                <c:pt idx="11">
                  <c:v>26.8</c:v>
                </c:pt>
                <c:pt idx="12">
                  <c:v>26.8</c:v>
                </c:pt>
                <c:pt idx="13">
                  <c:v>-17.399999999999999</c:v>
                </c:pt>
                <c:pt idx="14">
                  <c:v>-17.399999999999999</c:v>
                </c:pt>
                <c:pt idx="15">
                  <c:v>23.5</c:v>
                </c:pt>
                <c:pt idx="16">
                  <c:v>-17.399999999999999</c:v>
                </c:pt>
                <c:pt idx="17">
                  <c:v>26.8</c:v>
                </c:pt>
                <c:pt idx="18">
                  <c:v>-25.3</c:v>
                </c:pt>
                <c:pt idx="19">
                  <c:v>-35.700000000000003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78-4FC2-9696-A46566EB6B87}"/>
            </c:ext>
          </c:extLst>
        </c:ser>
        <c:ser>
          <c:idx val="6"/>
          <c:order val="6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Лист2!$A$8:$T$8</c:f>
              <c:numCache>
                <c:formatCode>General</c:formatCode>
                <c:ptCount val="20"/>
                <c:pt idx="0">
                  <c:v>-25.3</c:v>
                </c:pt>
                <c:pt idx="1">
                  <c:v>18.899999999999999</c:v>
                </c:pt>
                <c:pt idx="2">
                  <c:v>42.7</c:v>
                </c:pt>
                <c:pt idx="3">
                  <c:v>18.899999999999999</c:v>
                </c:pt>
                <c:pt idx="4">
                  <c:v>18.899999999999999</c:v>
                </c:pt>
                <c:pt idx="5">
                  <c:v>-25.3</c:v>
                </c:pt>
                <c:pt idx="6">
                  <c:v>42.7</c:v>
                </c:pt>
                <c:pt idx="7">
                  <c:v>23.5</c:v>
                </c:pt>
                <c:pt idx="8">
                  <c:v>42.7</c:v>
                </c:pt>
                <c:pt idx="9">
                  <c:v>21.8</c:v>
                </c:pt>
                <c:pt idx="10">
                  <c:v>42.7</c:v>
                </c:pt>
                <c:pt idx="11">
                  <c:v>23.5</c:v>
                </c:pt>
                <c:pt idx="12">
                  <c:v>42.7</c:v>
                </c:pt>
                <c:pt idx="13">
                  <c:v>18.899999999999999</c:v>
                </c:pt>
                <c:pt idx="14">
                  <c:v>18.899999999999999</c:v>
                </c:pt>
                <c:pt idx="15">
                  <c:v>-25.3</c:v>
                </c:pt>
                <c:pt idx="16">
                  <c:v>42.7</c:v>
                </c:pt>
                <c:pt idx="17">
                  <c:v>18.899999999999999</c:v>
                </c:pt>
                <c:pt idx="18">
                  <c:v>42.7</c:v>
                </c:pt>
                <c:pt idx="19">
                  <c:v>21.8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78-4FC2-9696-A46566EB6B87}"/>
            </c:ext>
          </c:extLst>
        </c:ser>
        <c:ser>
          <c:idx val="7"/>
          <c:order val="7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strRef>
              <c:f>Лист2!$A$1:$T$1</c:f>
              <c:strCache>
                <c:ptCount val="20"/>
                <c:pt idx="0">
                  <c:v>x1 (-)</c:v>
                </c:pt>
                <c:pt idx="1">
                  <c:v>x1 (+)</c:v>
                </c:pt>
                <c:pt idx="2">
                  <c:v>x2 (-)</c:v>
                </c:pt>
                <c:pt idx="3">
                  <c:v>x2 (+)</c:v>
                </c:pt>
                <c:pt idx="4">
                  <c:v>x3 (-)</c:v>
                </c:pt>
                <c:pt idx="5">
                  <c:v>x3 (+)</c:v>
                </c:pt>
                <c:pt idx="6">
                  <c:v>x4 (-)</c:v>
                </c:pt>
                <c:pt idx="7">
                  <c:v>x4 (+)</c:v>
                </c:pt>
                <c:pt idx="8">
                  <c:v>x5 (-)</c:v>
                </c:pt>
                <c:pt idx="9">
                  <c:v>x5 (+)</c:v>
                </c:pt>
                <c:pt idx="10">
                  <c:v>x6 (-)</c:v>
                </c:pt>
                <c:pt idx="11">
                  <c:v>x6 (+)</c:v>
                </c:pt>
                <c:pt idx="12">
                  <c:v>x7 (-)</c:v>
                </c:pt>
                <c:pt idx="13">
                  <c:v>x7 (+)</c:v>
                </c:pt>
                <c:pt idx="14">
                  <c:v>x8 (-)</c:v>
                </c:pt>
                <c:pt idx="15">
                  <c:v>x8 (+)</c:v>
                </c:pt>
                <c:pt idx="16">
                  <c:v>x9 (-)</c:v>
                </c:pt>
                <c:pt idx="17">
                  <c:v>x9 (+)</c:v>
                </c:pt>
                <c:pt idx="18">
                  <c:v>x10 (-)</c:v>
                </c:pt>
                <c:pt idx="19">
                  <c:v>x10 (+)</c:v>
                </c:pt>
              </c:strCache>
            </c:strRef>
          </c:xVal>
          <c:yVal>
            <c:numRef>
              <c:f>Лист2!$A$9:$T$9</c:f>
              <c:numCache>
                <c:formatCode>General</c:formatCode>
                <c:ptCount val="20"/>
                <c:pt idx="0">
                  <c:v>18.3</c:v>
                </c:pt>
                <c:pt idx="1">
                  <c:v>42.7</c:v>
                </c:pt>
                <c:pt idx="2">
                  <c:v>18.3</c:v>
                </c:pt>
                <c:pt idx="3">
                  <c:v>-25.3</c:v>
                </c:pt>
                <c:pt idx="4">
                  <c:v>18.3</c:v>
                </c:pt>
                <c:pt idx="5">
                  <c:v>42.7</c:v>
                </c:pt>
                <c:pt idx="6">
                  <c:v>18.3</c:v>
                </c:pt>
                <c:pt idx="7">
                  <c:v>-17.399999999999999</c:v>
                </c:pt>
                <c:pt idx="8">
                  <c:v>18.3</c:v>
                </c:pt>
                <c:pt idx="9">
                  <c:v>12.4</c:v>
                </c:pt>
                <c:pt idx="10">
                  <c:v>18.3</c:v>
                </c:pt>
                <c:pt idx="11">
                  <c:v>-17.399999999999999</c:v>
                </c:pt>
                <c:pt idx="12">
                  <c:v>18.3</c:v>
                </c:pt>
                <c:pt idx="13">
                  <c:v>-25.3</c:v>
                </c:pt>
                <c:pt idx="14">
                  <c:v>18.3</c:v>
                </c:pt>
                <c:pt idx="15">
                  <c:v>42.7</c:v>
                </c:pt>
                <c:pt idx="16">
                  <c:v>18.3</c:v>
                </c:pt>
                <c:pt idx="17">
                  <c:v>-25.3</c:v>
                </c:pt>
                <c:pt idx="18">
                  <c:v>18.3</c:v>
                </c:pt>
                <c:pt idx="19">
                  <c:v>12.4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78-4FC2-9696-A46566EB6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42184"/>
        <c:axId val="507342840"/>
      </c:scatterChart>
      <c:valAx>
        <c:axId val="507342184"/>
        <c:scaling>
          <c:orientation val="minMax"/>
          <c:max val="2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7342840"/>
        <c:crosses val="autoZero"/>
        <c:crossBetween val="midCat"/>
        <c:majorUnit val="1"/>
        <c:minorUnit val="1"/>
      </c:valAx>
      <c:valAx>
        <c:axId val="50734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7342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25" r="0.25" t="0.75" header="0.3" footer="0.3"/>
    <c:pageSetup orientation="landscape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clusteredColumn" uniqueId="{AFB94BCB-A68B-4647-9BF5-4C2E2FF98302}">
          <cx:dataId val="0"/>
          <cx:layoutPr>
            <cx:aggregation/>
          </cx:layoutPr>
          <cx:axisId val="1"/>
        </cx:series>
        <cx:series layoutId="paretoLine" ownerIdx="0" uniqueId="{C79284D1-9159-4E19-ACFB-08391E9E9066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76200</xdr:rowOff>
    </xdr:from>
    <xdr:to>
      <xdr:col>15</xdr:col>
      <xdr:colOff>0</xdr:colOff>
      <xdr:row>35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581025</xdr:colOff>
      <xdr:row>22</xdr:row>
      <xdr:rowOff>123825</xdr:rowOff>
    </xdr:from>
    <xdr:to>
      <xdr:col>23</xdr:col>
      <xdr:colOff>276225</xdr:colOff>
      <xdr:row>37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Диаграмма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D24" sqref="D24"/>
    </sheetView>
  </sheetViews>
  <sheetFormatPr defaultRowHeight="15" x14ac:dyDescent="0.25"/>
  <cols>
    <col min="1" max="1" width="9.140625" style="1"/>
  </cols>
  <sheetData>
    <row r="1" spans="1:12" s="2" customFormat="1" ht="15.75" thickBot="1" x14ac:dyDescent="0.3">
      <c r="A1" s="13" t="s">
        <v>0</v>
      </c>
      <c r="B1" s="9" t="s">
        <v>2</v>
      </c>
      <c r="C1" s="5" t="s">
        <v>5</v>
      </c>
      <c r="D1" s="5" t="s">
        <v>10</v>
      </c>
      <c r="E1" s="5" t="s">
        <v>11</v>
      </c>
      <c r="F1" s="5" t="s">
        <v>6</v>
      </c>
      <c r="G1" s="5" t="s">
        <v>3</v>
      </c>
      <c r="H1" s="5" t="s">
        <v>7</v>
      </c>
      <c r="I1" s="5" t="s">
        <v>8</v>
      </c>
      <c r="J1" s="5" t="s">
        <v>12</v>
      </c>
      <c r="K1" s="5" t="s">
        <v>9</v>
      </c>
      <c r="L1" s="6" t="s">
        <v>4</v>
      </c>
    </row>
    <row r="2" spans="1:12" ht="15.75" thickBot="1" x14ac:dyDescent="0.3">
      <c r="A2" s="14" t="s">
        <v>1</v>
      </c>
      <c r="B2" s="10"/>
      <c r="C2" s="7"/>
      <c r="D2" s="7"/>
      <c r="E2" s="7"/>
      <c r="F2" s="7"/>
      <c r="G2" s="7"/>
      <c r="H2" s="7"/>
      <c r="I2" s="7"/>
      <c r="J2" s="7"/>
      <c r="K2" s="7"/>
      <c r="L2" s="8"/>
    </row>
    <row r="3" spans="1:12" x14ac:dyDescent="0.25">
      <c r="A3" s="15">
        <v>1</v>
      </c>
      <c r="B3" s="11">
        <v>1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-27.5</v>
      </c>
    </row>
    <row r="4" spans="1:12" x14ac:dyDescent="0.25">
      <c r="A4" s="16">
        <v>2</v>
      </c>
      <c r="B4" s="12">
        <v>-1</v>
      </c>
      <c r="C4" s="3">
        <v>1</v>
      </c>
      <c r="D4" s="3">
        <v>-1</v>
      </c>
      <c r="E4" s="3">
        <v>1</v>
      </c>
      <c r="F4" s="3">
        <v>1</v>
      </c>
      <c r="G4" s="3">
        <v>1</v>
      </c>
      <c r="H4" s="3">
        <v>1</v>
      </c>
      <c r="I4" s="3">
        <v>-1</v>
      </c>
      <c r="J4" s="3">
        <v>1</v>
      </c>
      <c r="K4" s="3">
        <v>1</v>
      </c>
      <c r="L4" s="3">
        <v>34.799999999999997</v>
      </c>
    </row>
    <row r="5" spans="1:12" x14ac:dyDescent="0.25">
      <c r="A5" s="16">
        <v>3</v>
      </c>
      <c r="B5" s="12">
        <v>1</v>
      </c>
      <c r="C5" s="3">
        <v>-1</v>
      </c>
      <c r="D5" s="3">
        <v>-1</v>
      </c>
      <c r="E5" s="3">
        <v>1</v>
      </c>
      <c r="F5" s="3">
        <v>1</v>
      </c>
      <c r="G5" s="3">
        <v>1</v>
      </c>
      <c r="H5" s="3">
        <v>-1</v>
      </c>
      <c r="I5" s="3">
        <v>-1</v>
      </c>
      <c r="J5" s="3">
        <v>-1</v>
      </c>
      <c r="K5" s="3">
        <v>1</v>
      </c>
      <c r="L5" s="3">
        <v>-21.6</v>
      </c>
    </row>
    <row r="6" spans="1:12" x14ac:dyDescent="0.25">
      <c r="A6" s="16">
        <v>4</v>
      </c>
      <c r="B6" s="12">
        <v>-1</v>
      </c>
      <c r="C6" s="3">
        <v>-1</v>
      </c>
      <c r="D6" s="3">
        <v>1</v>
      </c>
      <c r="E6" s="3">
        <v>1</v>
      </c>
      <c r="F6" s="3">
        <v>1</v>
      </c>
      <c r="G6" s="3">
        <v>1</v>
      </c>
      <c r="H6" s="3">
        <v>-1</v>
      </c>
      <c r="I6" s="3">
        <v>1</v>
      </c>
      <c r="J6" s="3">
        <v>-1</v>
      </c>
      <c r="K6" s="3">
        <v>1</v>
      </c>
      <c r="L6" s="3">
        <v>14</v>
      </c>
    </row>
    <row r="7" spans="1:12" x14ac:dyDescent="0.25">
      <c r="A7" s="16">
        <v>9</v>
      </c>
      <c r="B7" s="12">
        <v>1</v>
      </c>
      <c r="C7" s="3">
        <v>1</v>
      </c>
      <c r="D7" s="3">
        <v>1</v>
      </c>
      <c r="E7" s="3">
        <v>-1</v>
      </c>
      <c r="F7" s="3">
        <v>1</v>
      </c>
      <c r="G7" s="3">
        <v>-1</v>
      </c>
      <c r="H7" s="3">
        <v>-1</v>
      </c>
      <c r="I7" s="3">
        <v>1</v>
      </c>
      <c r="J7" s="3">
        <v>1</v>
      </c>
      <c r="K7" s="3">
        <v>1</v>
      </c>
      <c r="L7" s="3">
        <v>32.6</v>
      </c>
    </row>
    <row r="8" spans="1:12" x14ac:dyDescent="0.25">
      <c r="A8" s="16">
        <v>10</v>
      </c>
      <c r="B8" s="12">
        <v>-1</v>
      </c>
      <c r="C8" s="3">
        <v>1</v>
      </c>
      <c r="D8" s="3">
        <v>-1</v>
      </c>
      <c r="E8" s="3">
        <v>-1</v>
      </c>
      <c r="F8" s="3">
        <v>1</v>
      </c>
      <c r="G8" s="3">
        <v>-1</v>
      </c>
      <c r="H8" s="3">
        <v>-1</v>
      </c>
      <c r="I8" s="3">
        <v>-1</v>
      </c>
      <c r="J8" s="3">
        <v>1</v>
      </c>
      <c r="K8" s="3">
        <v>1</v>
      </c>
      <c r="L8" s="3">
        <v>-35.700000000000003</v>
      </c>
    </row>
    <row r="9" spans="1:12" x14ac:dyDescent="0.25">
      <c r="A9" s="16">
        <v>11</v>
      </c>
      <c r="B9" s="12">
        <v>1</v>
      </c>
      <c r="C9" s="3">
        <v>-1</v>
      </c>
      <c r="D9" s="3">
        <v>-1</v>
      </c>
      <c r="E9" s="3">
        <v>-1</v>
      </c>
      <c r="F9" s="3">
        <v>1</v>
      </c>
      <c r="G9" s="3">
        <v>-1</v>
      </c>
      <c r="H9" s="3">
        <v>1</v>
      </c>
      <c r="I9" s="3">
        <v>-1</v>
      </c>
      <c r="J9" s="3">
        <v>-1</v>
      </c>
      <c r="K9" s="3">
        <v>1</v>
      </c>
      <c r="L9" s="3">
        <v>21.8</v>
      </c>
    </row>
    <row r="10" spans="1:12" x14ac:dyDescent="0.25">
      <c r="A10" s="16">
        <v>12</v>
      </c>
      <c r="B10" s="12">
        <v>-1</v>
      </c>
      <c r="C10" s="3">
        <v>-1</v>
      </c>
      <c r="D10" s="3">
        <v>1</v>
      </c>
      <c r="E10" s="3">
        <v>-1</v>
      </c>
      <c r="F10" s="3">
        <v>1</v>
      </c>
      <c r="G10" s="3">
        <v>-1</v>
      </c>
      <c r="H10" s="3">
        <v>1</v>
      </c>
      <c r="I10" s="3">
        <v>1</v>
      </c>
      <c r="J10" s="3">
        <v>-1</v>
      </c>
      <c r="K10" s="3">
        <v>1</v>
      </c>
      <c r="L10" s="3">
        <v>12.4</v>
      </c>
    </row>
    <row r="11" spans="1:12" x14ac:dyDescent="0.25">
      <c r="A11" s="16">
        <v>21</v>
      </c>
      <c r="B11" s="12">
        <v>1</v>
      </c>
      <c r="C11" s="3">
        <v>1</v>
      </c>
      <c r="D11" s="3">
        <v>-1</v>
      </c>
      <c r="E11" s="3">
        <v>1</v>
      </c>
      <c r="F11" s="3">
        <v>-1</v>
      </c>
      <c r="G11" s="3">
        <v>1</v>
      </c>
      <c r="H11" s="3">
        <v>-1</v>
      </c>
      <c r="I11" s="3">
        <v>-1</v>
      </c>
      <c r="J11" s="3">
        <v>1</v>
      </c>
      <c r="K11" s="3">
        <v>-1</v>
      </c>
      <c r="L11" s="3">
        <v>-13.7</v>
      </c>
    </row>
    <row r="12" spans="1:12" x14ac:dyDescent="0.25">
      <c r="A12" s="16">
        <v>22</v>
      </c>
      <c r="B12" s="12">
        <v>-1</v>
      </c>
      <c r="C12" s="3">
        <v>1</v>
      </c>
      <c r="D12" s="3">
        <v>1</v>
      </c>
      <c r="E12" s="3">
        <v>1</v>
      </c>
      <c r="F12" s="3">
        <v>-1</v>
      </c>
      <c r="G12" s="3">
        <v>1</v>
      </c>
      <c r="H12" s="3">
        <v>-1</v>
      </c>
      <c r="I12" s="3">
        <v>1</v>
      </c>
      <c r="J12" s="3">
        <v>1</v>
      </c>
      <c r="K12" s="3">
        <v>-1</v>
      </c>
      <c r="L12" s="3">
        <v>26.8</v>
      </c>
    </row>
    <row r="13" spans="1:12" x14ac:dyDescent="0.25">
      <c r="A13" s="16">
        <v>23</v>
      </c>
      <c r="B13" s="12">
        <v>1</v>
      </c>
      <c r="C13" s="3">
        <v>-1</v>
      </c>
      <c r="D13" s="3">
        <v>1</v>
      </c>
      <c r="E13" s="3">
        <v>1</v>
      </c>
      <c r="F13" s="3">
        <v>-1</v>
      </c>
      <c r="G13" s="3">
        <v>1</v>
      </c>
      <c r="H13" s="3">
        <v>1</v>
      </c>
      <c r="I13" s="3">
        <v>1</v>
      </c>
      <c r="J13" s="3">
        <v>-1</v>
      </c>
      <c r="K13" s="3">
        <v>-1</v>
      </c>
      <c r="L13" s="3">
        <v>23.5</v>
      </c>
    </row>
    <row r="14" spans="1:12" x14ac:dyDescent="0.25">
      <c r="A14" s="16">
        <v>24</v>
      </c>
      <c r="B14" s="12">
        <v>-1</v>
      </c>
      <c r="C14" s="3">
        <v>-1</v>
      </c>
      <c r="D14" s="3">
        <v>-1</v>
      </c>
      <c r="E14" s="3">
        <v>1</v>
      </c>
      <c r="F14" s="3">
        <v>-1</v>
      </c>
      <c r="G14" s="3">
        <v>1</v>
      </c>
      <c r="H14" s="3">
        <v>1</v>
      </c>
      <c r="I14" s="3">
        <v>-1</v>
      </c>
      <c r="J14" s="3">
        <v>-1</v>
      </c>
      <c r="K14" s="3">
        <v>-1</v>
      </c>
      <c r="L14" s="3">
        <v>-17.399999999999999</v>
      </c>
    </row>
    <row r="15" spans="1:12" x14ac:dyDescent="0.25">
      <c r="A15" s="16">
        <v>29</v>
      </c>
      <c r="B15" s="12">
        <v>1</v>
      </c>
      <c r="C15" s="3">
        <v>1</v>
      </c>
      <c r="D15" s="3">
        <v>-1</v>
      </c>
      <c r="E15" s="3">
        <v>-1</v>
      </c>
      <c r="F15" s="3">
        <v>-1</v>
      </c>
      <c r="G15" s="3">
        <v>-1</v>
      </c>
      <c r="H15" s="3">
        <v>1</v>
      </c>
      <c r="I15" s="3">
        <v>-1</v>
      </c>
      <c r="J15" s="3">
        <v>1</v>
      </c>
      <c r="K15" s="3">
        <v>-1</v>
      </c>
      <c r="L15" s="3">
        <v>18.899999999999999</v>
      </c>
    </row>
    <row r="16" spans="1:12" x14ac:dyDescent="0.25">
      <c r="A16" s="16">
        <v>30</v>
      </c>
      <c r="B16" s="12">
        <v>-1</v>
      </c>
      <c r="C16" s="3">
        <v>1</v>
      </c>
      <c r="D16" s="3">
        <v>1</v>
      </c>
      <c r="E16" s="3">
        <v>-1</v>
      </c>
      <c r="F16" s="3">
        <v>-1</v>
      </c>
      <c r="G16" s="3">
        <v>-1</v>
      </c>
      <c r="H16" s="3">
        <v>1</v>
      </c>
      <c r="I16" s="3">
        <v>1</v>
      </c>
      <c r="J16" s="3">
        <v>1</v>
      </c>
      <c r="K16" s="3">
        <v>-1</v>
      </c>
      <c r="L16" s="3">
        <v>-25.3</v>
      </c>
    </row>
    <row r="17" spans="1:12" x14ac:dyDescent="0.25">
      <c r="A17" s="16">
        <v>31</v>
      </c>
      <c r="B17" s="12">
        <v>1</v>
      </c>
      <c r="C17" s="3">
        <v>-1</v>
      </c>
      <c r="D17" s="3">
        <v>1</v>
      </c>
      <c r="E17" s="3">
        <v>-1</v>
      </c>
      <c r="F17" s="3">
        <v>-1</v>
      </c>
      <c r="G17" s="3">
        <v>-1</v>
      </c>
      <c r="H17" s="3">
        <v>-1</v>
      </c>
      <c r="I17" s="3">
        <v>1</v>
      </c>
      <c r="J17" s="3">
        <v>-1</v>
      </c>
      <c r="K17" s="3">
        <v>-1</v>
      </c>
      <c r="L17" s="3">
        <v>42.7</v>
      </c>
    </row>
    <row r="18" spans="1:12" ht="15.75" thickBot="1" x14ac:dyDescent="0.3">
      <c r="A18" s="14">
        <v>32</v>
      </c>
      <c r="B18" s="12">
        <v>-1</v>
      </c>
      <c r="C18" s="3">
        <v>-1</v>
      </c>
      <c r="D18" s="3">
        <v>-1</v>
      </c>
      <c r="E18" s="3">
        <v>-1</v>
      </c>
      <c r="F18" s="3">
        <v>-1</v>
      </c>
      <c r="G18" s="3">
        <v>-1</v>
      </c>
      <c r="H18" s="3">
        <v>-1</v>
      </c>
      <c r="I18" s="3">
        <v>-1</v>
      </c>
      <c r="J18" s="3">
        <v>-1</v>
      </c>
      <c r="K18" s="3">
        <v>-1</v>
      </c>
      <c r="L18" s="3">
        <v>18.3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topLeftCell="A25" workbookViewId="0">
      <selection activeCell="C56" sqref="A48:C56"/>
    </sheetView>
  </sheetViews>
  <sheetFormatPr defaultRowHeight="15" x14ac:dyDescent="0.25"/>
  <sheetData>
    <row r="1" spans="1:22" x14ac:dyDescent="0.25">
      <c r="A1" s="3" t="s">
        <v>13</v>
      </c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  <c r="M1" s="3" t="s">
        <v>25</v>
      </c>
      <c r="N1" s="3" t="s">
        <v>26</v>
      </c>
      <c r="O1" s="3" t="s">
        <v>27</v>
      </c>
      <c r="P1" s="3" t="s">
        <v>28</v>
      </c>
      <c r="Q1" s="3" t="s">
        <v>29</v>
      </c>
      <c r="R1" s="3" t="s">
        <v>30</v>
      </c>
      <c r="S1" s="3" t="s">
        <v>31</v>
      </c>
      <c r="T1" s="3" t="s">
        <v>32</v>
      </c>
    </row>
    <row r="2" spans="1:22" x14ac:dyDescent="0.25">
      <c r="A2" s="3">
        <v>34.799999999999997</v>
      </c>
      <c r="B2" s="3">
        <v>-27.5</v>
      </c>
      <c r="C2" s="3">
        <v>-21.6</v>
      </c>
      <c r="D2" s="3">
        <v>-27.5</v>
      </c>
      <c r="E2" s="3">
        <v>34.799999999999997</v>
      </c>
      <c r="F2" s="3">
        <v>-27.5</v>
      </c>
      <c r="G2" s="3">
        <v>32.6</v>
      </c>
      <c r="H2" s="3">
        <v>-27.5</v>
      </c>
      <c r="I2" s="3">
        <v>-13.7</v>
      </c>
      <c r="J2" s="3">
        <v>-27.5</v>
      </c>
      <c r="K2" s="3">
        <v>32.6</v>
      </c>
      <c r="L2" s="3">
        <v>-27.5</v>
      </c>
      <c r="M2" s="3">
        <v>-21.6</v>
      </c>
      <c r="N2" s="3">
        <v>-27.5</v>
      </c>
      <c r="O2" s="3">
        <v>32.799999999999997</v>
      </c>
      <c r="P2" s="3">
        <v>-27.5</v>
      </c>
      <c r="Q2" s="3">
        <v>-21.6</v>
      </c>
      <c r="R2" s="3">
        <v>-27.5</v>
      </c>
      <c r="S2" s="3">
        <v>-13.7</v>
      </c>
      <c r="T2" s="3">
        <v>-27.5</v>
      </c>
    </row>
    <row r="3" spans="1:22" x14ac:dyDescent="0.25">
      <c r="A3" s="3">
        <v>14</v>
      </c>
      <c r="B3" s="3">
        <v>-21.6</v>
      </c>
      <c r="C3" s="3">
        <v>14</v>
      </c>
      <c r="D3" s="3">
        <v>34.799999999999997</v>
      </c>
      <c r="E3" s="3">
        <v>-21.6</v>
      </c>
      <c r="F3" s="3">
        <v>14</v>
      </c>
      <c r="G3" s="3">
        <v>-35.700000000000003</v>
      </c>
      <c r="H3" s="3">
        <v>34.799999999999997</v>
      </c>
      <c r="I3" s="3">
        <v>26.8</v>
      </c>
      <c r="J3" s="3">
        <v>34.799999999999997</v>
      </c>
      <c r="K3" s="3">
        <v>-35.700000000000003</v>
      </c>
      <c r="L3" s="3">
        <v>34.799999999999997</v>
      </c>
      <c r="M3" s="3">
        <v>14</v>
      </c>
      <c r="N3" s="3">
        <v>34.799999999999997</v>
      </c>
      <c r="O3" s="3">
        <v>-21.6</v>
      </c>
      <c r="P3" s="3">
        <v>14</v>
      </c>
      <c r="Q3" s="3">
        <v>14</v>
      </c>
      <c r="R3" s="3">
        <v>34.799999999999997</v>
      </c>
      <c r="S3" s="3">
        <v>26.8</v>
      </c>
      <c r="T3" s="3">
        <v>34.799999999999997</v>
      </c>
    </row>
    <row r="4" spans="1:22" x14ac:dyDescent="0.25">
      <c r="A4" s="3">
        <v>-35.700000000000003</v>
      </c>
      <c r="B4" s="3">
        <v>32.6</v>
      </c>
      <c r="C4" s="3">
        <v>21.8</v>
      </c>
      <c r="D4" s="3">
        <v>32.6</v>
      </c>
      <c r="E4" s="3">
        <v>-35.700000000000003</v>
      </c>
      <c r="F4" s="3">
        <v>32.6</v>
      </c>
      <c r="G4" s="3">
        <v>21.8</v>
      </c>
      <c r="H4" s="3">
        <v>-21.6</v>
      </c>
      <c r="I4" s="3">
        <v>23.5</v>
      </c>
      <c r="J4" s="3">
        <v>-21.6</v>
      </c>
      <c r="K4" s="3">
        <v>21.8</v>
      </c>
      <c r="L4" s="3">
        <v>-21.6</v>
      </c>
      <c r="M4" s="3">
        <v>32.6</v>
      </c>
      <c r="N4" s="3">
        <v>21.8</v>
      </c>
      <c r="O4" s="3">
        <v>-35.700000000000003</v>
      </c>
      <c r="P4" s="3">
        <v>32.6</v>
      </c>
      <c r="Q4" s="3">
        <v>21.8</v>
      </c>
      <c r="R4" s="3">
        <v>32.6</v>
      </c>
      <c r="S4" s="3">
        <v>23.5</v>
      </c>
      <c r="T4" s="3">
        <v>-21.6</v>
      </c>
    </row>
    <row r="5" spans="1:22" x14ac:dyDescent="0.25">
      <c r="A5" s="3">
        <v>12.4</v>
      </c>
      <c r="B5" s="3">
        <v>21.8</v>
      </c>
      <c r="C5" s="3">
        <v>12.4</v>
      </c>
      <c r="D5" s="3">
        <v>-35.700000000000003</v>
      </c>
      <c r="E5" s="3">
        <v>21.8</v>
      </c>
      <c r="F5" s="3">
        <v>12.4</v>
      </c>
      <c r="G5" s="3">
        <v>12.4</v>
      </c>
      <c r="H5" s="3">
        <v>14</v>
      </c>
      <c r="I5" s="3">
        <v>-17.399999999999999</v>
      </c>
      <c r="J5" s="3">
        <v>14</v>
      </c>
      <c r="K5" s="3">
        <v>12.4</v>
      </c>
      <c r="L5" s="3">
        <v>14</v>
      </c>
      <c r="M5" s="3">
        <v>-35.700000000000003</v>
      </c>
      <c r="N5" s="3">
        <v>12.4</v>
      </c>
      <c r="O5" s="3">
        <v>21.8</v>
      </c>
      <c r="P5" s="3">
        <v>12.4</v>
      </c>
      <c r="Q5" s="3">
        <v>12.4</v>
      </c>
      <c r="R5" s="3">
        <v>-35.700000000000003</v>
      </c>
      <c r="S5" s="3">
        <v>-17.399999999999999</v>
      </c>
      <c r="T5" s="3">
        <v>14</v>
      </c>
    </row>
    <row r="6" spans="1:22" x14ac:dyDescent="0.25">
      <c r="A6" s="3">
        <v>26.8</v>
      </c>
      <c r="B6" s="3">
        <v>-13.7</v>
      </c>
      <c r="C6" s="3">
        <v>23.5</v>
      </c>
      <c r="D6" s="3">
        <v>-13.7</v>
      </c>
      <c r="E6" s="3">
        <v>-13.7</v>
      </c>
      <c r="F6" s="3">
        <v>26.8</v>
      </c>
      <c r="G6" s="3">
        <v>18.899999999999999</v>
      </c>
      <c r="H6" s="3">
        <v>-13.7</v>
      </c>
      <c r="I6" s="3">
        <v>18.899999999999999</v>
      </c>
      <c r="J6" s="3">
        <v>32.6</v>
      </c>
      <c r="K6" s="3">
        <v>18.899999999999999</v>
      </c>
      <c r="L6" s="3">
        <v>-13.7</v>
      </c>
      <c r="M6" s="3">
        <v>-13.7</v>
      </c>
      <c r="N6" s="3">
        <v>23.5</v>
      </c>
      <c r="O6" s="3">
        <v>-13.7</v>
      </c>
      <c r="P6" s="3">
        <v>26.8</v>
      </c>
      <c r="Q6" s="3">
        <v>23.5</v>
      </c>
      <c r="R6" s="3">
        <v>-13.7</v>
      </c>
      <c r="S6" s="3">
        <v>18.899999999999999</v>
      </c>
      <c r="T6" s="3">
        <v>32.6</v>
      </c>
    </row>
    <row r="7" spans="1:22" x14ac:dyDescent="0.25">
      <c r="A7" s="3">
        <v>-17.399999999999999</v>
      </c>
      <c r="B7" s="3">
        <v>23.5</v>
      </c>
      <c r="C7" s="3">
        <v>-17.399999999999999</v>
      </c>
      <c r="D7" s="3">
        <v>26.8</v>
      </c>
      <c r="E7" s="3">
        <v>-17.399999999999999</v>
      </c>
      <c r="F7" s="3">
        <v>23.5</v>
      </c>
      <c r="G7" s="3">
        <v>-25.3</v>
      </c>
      <c r="H7" s="3">
        <v>26.8</v>
      </c>
      <c r="I7" s="3">
        <v>-25.3</v>
      </c>
      <c r="J7" s="3">
        <v>-35.700000000000003</v>
      </c>
      <c r="K7" s="3">
        <v>-25.3</v>
      </c>
      <c r="L7" s="3">
        <v>26.8</v>
      </c>
      <c r="M7" s="3">
        <v>26.8</v>
      </c>
      <c r="N7" s="3">
        <v>-17.399999999999999</v>
      </c>
      <c r="O7" s="3">
        <v>-17.399999999999999</v>
      </c>
      <c r="P7" s="3">
        <v>23.5</v>
      </c>
      <c r="Q7" s="3">
        <v>-17.399999999999999</v>
      </c>
      <c r="R7" s="3">
        <v>26.8</v>
      </c>
      <c r="S7" s="3">
        <v>-25.3</v>
      </c>
      <c r="T7" s="3">
        <v>-35.700000000000003</v>
      </c>
    </row>
    <row r="8" spans="1:22" x14ac:dyDescent="0.25">
      <c r="A8" s="3">
        <v>-25.3</v>
      </c>
      <c r="B8" s="3">
        <v>18.899999999999999</v>
      </c>
      <c r="C8" s="3">
        <v>42.7</v>
      </c>
      <c r="D8" s="3">
        <v>18.899999999999999</v>
      </c>
      <c r="E8" s="3">
        <v>18.899999999999999</v>
      </c>
      <c r="F8" s="3">
        <v>-25.3</v>
      </c>
      <c r="G8" s="3">
        <v>42.7</v>
      </c>
      <c r="H8" s="3">
        <v>23.5</v>
      </c>
      <c r="I8" s="3">
        <v>42.7</v>
      </c>
      <c r="J8" s="3">
        <v>21.8</v>
      </c>
      <c r="K8" s="3">
        <v>42.7</v>
      </c>
      <c r="L8" s="3">
        <v>23.5</v>
      </c>
      <c r="M8" s="3">
        <v>42.7</v>
      </c>
      <c r="N8" s="3">
        <v>18.899999999999999</v>
      </c>
      <c r="O8" s="3">
        <v>18.899999999999999</v>
      </c>
      <c r="P8" s="3">
        <v>-25.3</v>
      </c>
      <c r="Q8" s="3">
        <v>42.7</v>
      </c>
      <c r="R8" s="3">
        <v>18.899999999999999</v>
      </c>
      <c r="S8" s="3">
        <v>42.7</v>
      </c>
      <c r="T8" s="3">
        <v>21.8</v>
      </c>
    </row>
    <row r="9" spans="1:22" x14ac:dyDescent="0.25">
      <c r="A9" s="3">
        <v>18.3</v>
      </c>
      <c r="B9" s="3">
        <v>42.7</v>
      </c>
      <c r="C9" s="3">
        <v>18.3</v>
      </c>
      <c r="D9" s="3">
        <v>-25.3</v>
      </c>
      <c r="E9" s="3">
        <v>18.3</v>
      </c>
      <c r="F9" s="3">
        <v>42.7</v>
      </c>
      <c r="G9" s="3">
        <v>18.3</v>
      </c>
      <c r="H9" s="3">
        <v>-17.399999999999999</v>
      </c>
      <c r="I9" s="3">
        <v>18.3</v>
      </c>
      <c r="J9" s="3">
        <v>12.4</v>
      </c>
      <c r="K9" s="3">
        <v>18.3</v>
      </c>
      <c r="L9" s="3">
        <v>-17.399999999999999</v>
      </c>
      <c r="M9" s="3">
        <v>18.3</v>
      </c>
      <c r="N9" s="3">
        <v>-25.3</v>
      </c>
      <c r="O9" s="3">
        <v>18.3</v>
      </c>
      <c r="P9" s="3">
        <v>42.7</v>
      </c>
      <c r="Q9" s="3">
        <v>18.3</v>
      </c>
      <c r="R9" s="3">
        <v>-25.3</v>
      </c>
      <c r="S9" s="3">
        <v>18.3</v>
      </c>
      <c r="T9" s="3">
        <v>12.4</v>
      </c>
    </row>
    <row r="10" spans="1:22" x14ac:dyDescent="0.25">
      <c r="A10" s="17">
        <f>AVERAGE(A2:A9)</f>
        <v>3.4874999999999998</v>
      </c>
      <c r="B10" s="17">
        <f t="shared" ref="B10:T10" si="0">AVERAGE(B2:B9)</f>
        <v>9.5875000000000004</v>
      </c>
      <c r="C10" s="17">
        <f t="shared" si="0"/>
        <v>11.7125</v>
      </c>
      <c r="D10" s="17">
        <f t="shared" si="0"/>
        <v>1.3624999999999994</v>
      </c>
      <c r="E10" s="17">
        <f t="shared" si="0"/>
        <v>0.67499999999999938</v>
      </c>
      <c r="F10" s="17">
        <f t="shared" si="0"/>
        <v>12.4</v>
      </c>
      <c r="G10" s="17">
        <f t="shared" si="0"/>
        <v>10.7125</v>
      </c>
      <c r="H10" s="17">
        <f t="shared" si="0"/>
        <v>2.3624999999999998</v>
      </c>
      <c r="I10" s="17">
        <f t="shared" si="0"/>
        <v>9.2249999999999996</v>
      </c>
      <c r="J10" s="17">
        <f t="shared" si="0"/>
        <v>3.8499999999999996</v>
      </c>
      <c r="K10" s="17">
        <f t="shared" si="0"/>
        <v>10.7125</v>
      </c>
      <c r="L10" s="17">
        <f t="shared" si="0"/>
        <v>2.3624999999999998</v>
      </c>
      <c r="M10" s="17">
        <f t="shared" si="0"/>
        <v>7.9250000000000007</v>
      </c>
      <c r="N10" s="17">
        <f t="shared" si="0"/>
        <v>5.15</v>
      </c>
      <c r="O10" s="17">
        <f t="shared" si="0"/>
        <v>0.42499999999999938</v>
      </c>
      <c r="P10" s="17">
        <f t="shared" si="0"/>
        <v>12.4</v>
      </c>
      <c r="Q10" s="17">
        <f t="shared" si="0"/>
        <v>11.7125</v>
      </c>
      <c r="R10" s="17">
        <f t="shared" si="0"/>
        <v>1.3624999999999994</v>
      </c>
      <c r="S10" s="17">
        <f t="shared" si="0"/>
        <v>9.2249999999999996</v>
      </c>
      <c r="T10" s="17">
        <f t="shared" si="0"/>
        <v>3.8499999999999996</v>
      </c>
      <c r="U10" s="17" t="s">
        <v>46</v>
      </c>
    </row>
    <row r="12" spans="1:22" x14ac:dyDescent="0.25">
      <c r="R12" t="s">
        <v>43</v>
      </c>
      <c r="S12" t="s">
        <v>44</v>
      </c>
      <c r="T12" t="s">
        <v>47</v>
      </c>
      <c r="U12" t="s">
        <v>48</v>
      </c>
      <c r="V12" t="s">
        <v>45</v>
      </c>
    </row>
    <row r="13" spans="1:22" x14ac:dyDescent="0.25">
      <c r="Q13" t="s">
        <v>33</v>
      </c>
      <c r="R13">
        <v>3.4874999999999998</v>
      </c>
      <c r="S13">
        <v>9.5875000000000004</v>
      </c>
      <c r="T13">
        <f>ABS(R13-S13)</f>
        <v>6.1000000000000005</v>
      </c>
      <c r="U13">
        <v>2</v>
      </c>
      <c r="V13">
        <f>U13*T13</f>
        <v>12.200000000000001</v>
      </c>
    </row>
    <row r="14" spans="1:22" x14ac:dyDescent="0.25">
      <c r="Q14" t="s">
        <v>35</v>
      </c>
      <c r="R14">
        <v>11.7125</v>
      </c>
      <c r="S14">
        <v>1.3625</v>
      </c>
      <c r="T14">
        <f t="shared" ref="T14:T22" si="1">ABS(R14-S14)</f>
        <v>10.35</v>
      </c>
      <c r="U14">
        <v>4</v>
      </c>
      <c r="V14">
        <f t="shared" ref="V14:V22" si="2">U14*T14</f>
        <v>41.4</v>
      </c>
    </row>
    <row r="15" spans="1:22" x14ac:dyDescent="0.25">
      <c r="Q15" t="s">
        <v>34</v>
      </c>
      <c r="R15">
        <v>0.67500000000000004</v>
      </c>
      <c r="S15">
        <v>12.4</v>
      </c>
      <c r="T15">
        <f t="shared" si="1"/>
        <v>11.725</v>
      </c>
      <c r="U15">
        <v>2</v>
      </c>
      <c r="V15">
        <f t="shared" si="2"/>
        <v>23.45</v>
      </c>
    </row>
    <row r="16" spans="1:22" x14ac:dyDescent="0.25">
      <c r="Q16" t="s">
        <v>36</v>
      </c>
      <c r="R16">
        <v>10.7125</v>
      </c>
      <c r="S16">
        <v>2.3624999999999998</v>
      </c>
      <c r="T16">
        <f t="shared" si="1"/>
        <v>8.3500000000000014</v>
      </c>
      <c r="U16">
        <v>2</v>
      </c>
      <c r="V16">
        <f t="shared" si="2"/>
        <v>16.700000000000003</v>
      </c>
    </row>
    <row r="17" spans="17:22" x14ac:dyDescent="0.25">
      <c r="Q17" t="s">
        <v>37</v>
      </c>
      <c r="R17">
        <v>9.2249999999999996</v>
      </c>
      <c r="S17">
        <v>3.85</v>
      </c>
      <c r="T17">
        <f t="shared" si="1"/>
        <v>5.375</v>
      </c>
      <c r="U17">
        <v>3</v>
      </c>
      <c r="V17">
        <f t="shared" si="2"/>
        <v>16.125</v>
      </c>
    </row>
    <row r="18" spans="17:22" x14ac:dyDescent="0.25">
      <c r="Q18" t="s">
        <v>38</v>
      </c>
      <c r="R18">
        <v>10.7125</v>
      </c>
      <c r="S18">
        <v>2.3624999999999998</v>
      </c>
      <c r="T18">
        <f t="shared" si="1"/>
        <v>8.3500000000000014</v>
      </c>
      <c r="U18">
        <v>2</v>
      </c>
      <c r="V18">
        <f t="shared" si="2"/>
        <v>16.700000000000003</v>
      </c>
    </row>
    <row r="19" spans="17:22" x14ac:dyDescent="0.25">
      <c r="Q19" t="s">
        <v>39</v>
      </c>
      <c r="R19">
        <v>7.9249999999999998</v>
      </c>
      <c r="S19">
        <v>5.15</v>
      </c>
      <c r="T19">
        <f t="shared" si="1"/>
        <v>2.7749999999999995</v>
      </c>
      <c r="U19">
        <v>2</v>
      </c>
      <c r="V19">
        <f t="shared" si="2"/>
        <v>5.5499999999999989</v>
      </c>
    </row>
    <row r="20" spans="17:22" x14ac:dyDescent="0.25">
      <c r="Q20" t="s">
        <v>40</v>
      </c>
      <c r="R20">
        <v>0.42499999999999999</v>
      </c>
      <c r="S20">
        <v>12.4</v>
      </c>
      <c r="T20">
        <f t="shared" si="1"/>
        <v>11.975</v>
      </c>
      <c r="U20">
        <v>2</v>
      </c>
      <c r="V20">
        <f t="shared" si="2"/>
        <v>23.95</v>
      </c>
    </row>
    <row r="21" spans="17:22" x14ac:dyDescent="0.25">
      <c r="Q21" t="s">
        <v>41</v>
      </c>
      <c r="R21">
        <v>11.7125</v>
      </c>
      <c r="S21">
        <v>1.3625</v>
      </c>
      <c r="T21">
        <f t="shared" si="1"/>
        <v>10.35</v>
      </c>
      <c r="U21">
        <v>4</v>
      </c>
      <c r="V21">
        <f t="shared" si="2"/>
        <v>41.4</v>
      </c>
    </row>
    <row r="22" spans="17:22" x14ac:dyDescent="0.25">
      <c r="Q22" t="s">
        <v>42</v>
      </c>
      <c r="R22">
        <v>9.2249999999999996</v>
      </c>
      <c r="S22">
        <v>3.85</v>
      </c>
      <c r="T22">
        <f t="shared" si="1"/>
        <v>5.375</v>
      </c>
      <c r="U22">
        <v>3</v>
      </c>
      <c r="V22">
        <f t="shared" si="2"/>
        <v>16.125</v>
      </c>
    </row>
    <row r="37" spans="1:12" x14ac:dyDescent="0.25">
      <c r="B37" s="3" t="s">
        <v>35</v>
      </c>
      <c r="C37" s="3" t="s">
        <v>34</v>
      </c>
      <c r="D37" s="3" t="s">
        <v>40</v>
      </c>
      <c r="E37" s="3" t="s">
        <v>41</v>
      </c>
      <c r="F37" s="3" t="s">
        <v>49</v>
      </c>
      <c r="G37" s="18" t="s">
        <v>53</v>
      </c>
      <c r="I37" s="3" t="s">
        <v>54</v>
      </c>
      <c r="J37" s="3">
        <f>(15.7+17.3-23.5-21.4+32.6+14-15.8-24)/8</f>
        <v>-0.63749999999999973</v>
      </c>
      <c r="K37">
        <f>(J37-J$41)^2</f>
        <v>4.3316015624999995</v>
      </c>
    </row>
    <row r="38" spans="1:12" x14ac:dyDescent="0.25">
      <c r="A38" s="3">
        <v>1</v>
      </c>
      <c r="B38" s="3" t="s">
        <v>50</v>
      </c>
      <c r="C38" s="3" t="s">
        <v>50</v>
      </c>
      <c r="D38" s="3" t="s">
        <v>51</v>
      </c>
      <c r="E38" s="3" t="s">
        <v>51</v>
      </c>
      <c r="F38" s="3">
        <v>15.7</v>
      </c>
      <c r="G38" s="3">
        <f>(F38-F$46)^2</f>
        <v>23.401406250000022</v>
      </c>
      <c r="I38" s="3" t="s">
        <v>55</v>
      </c>
      <c r="J38" s="3">
        <f>(15.7-17.3+23.5-21.4+32.6-14+15.8-24)/8</f>
        <v>1.3625000000000007</v>
      </c>
      <c r="K38">
        <f t="shared" ref="K38:K40" si="3">(J38-J$41)^2</f>
        <v>6.6015624999999347E-3</v>
      </c>
    </row>
    <row r="39" spans="1:12" x14ac:dyDescent="0.25">
      <c r="A39" s="3">
        <v>2</v>
      </c>
      <c r="B39" s="3" t="s">
        <v>50</v>
      </c>
      <c r="C39" s="3" t="s">
        <v>51</v>
      </c>
      <c r="D39" s="3" t="s">
        <v>50</v>
      </c>
      <c r="E39" s="3" t="s">
        <v>50</v>
      </c>
      <c r="F39" s="3">
        <v>17.3</v>
      </c>
      <c r="G39" s="3">
        <f t="shared" ref="G39:G45" si="4">(F39-F$46)^2</f>
        <v>10.481406250000004</v>
      </c>
      <c r="I39" s="3" t="s">
        <v>56</v>
      </c>
      <c r="J39" s="3">
        <f>(-15.7+17.3+23.5+21.4+32.6-14-15.8-24)/8</f>
        <v>3.1624999999999996</v>
      </c>
      <c r="K39">
        <f t="shared" si="3"/>
        <v>2.9541015624999978</v>
      </c>
    </row>
    <row r="40" spans="1:12" x14ac:dyDescent="0.25">
      <c r="A40" s="3">
        <v>3</v>
      </c>
      <c r="B40" s="3" t="s">
        <v>51</v>
      </c>
      <c r="C40" s="3" t="s">
        <v>50</v>
      </c>
      <c r="D40" s="3" t="s">
        <v>50</v>
      </c>
      <c r="E40" s="3" t="s">
        <v>51</v>
      </c>
      <c r="F40" s="3">
        <v>23.5</v>
      </c>
      <c r="G40" s="3">
        <f t="shared" si="4"/>
        <v>8.776406249999992</v>
      </c>
      <c r="I40" s="3" t="s">
        <v>57</v>
      </c>
      <c r="J40" s="3">
        <f>(-15.7+17.3-23.5-21.4+32.6-14+15.8+24)/8</f>
        <v>1.8875000000000006</v>
      </c>
      <c r="K40">
        <f t="shared" si="3"/>
        <v>0.19691406250000026</v>
      </c>
    </row>
    <row r="41" spans="1:12" x14ac:dyDescent="0.25">
      <c r="A41" s="3">
        <v>4</v>
      </c>
      <c r="B41" s="3" t="s">
        <v>51</v>
      </c>
      <c r="C41" s="3" t="s">
        <v>51</v>
      </c>
      <c r="D41" s="3" t="s">
        <v>50</v>
      </c>
      <c r="E41" s="3" t="s">
        <v>51</v>
      </c>
      <c r="F41" s="3">
        <v>21.4</v>
      </c>
      <c r="G41" s="3">
        <f t="shared" si="4"/>
        <v>0.74390624999999511</v>
      </c>
      <c r="I41" s="3" t="s">
        <v>58</v>
      </c>
      <c r="J41" s="3">
        <f>AVERAGE(J37:J40)</f>
        <v>1.4437500000000003</v>
      </c>
      <c r="K41">
        <f>SUM(K37:K40)</f>
        <v>7.4892187499999983</v>
      </c>
      <c r="L41">
        <f>(1/7*K41)^(1/2)</f>
        <v>1.034354094523313</v>
      </c>
    </row>
    <row r="42" spans="1:12" x14ac:dyDescent="0.25">
      <c r="A42" s="3">
        <v>5</v>
      </c>
      <c r="B42" s="3" t="s">
        <v>50</v>
      </c>
      <c r="C42" s="3" t="s">
        <v>50</v>
      </c>
      <c r="D42" s="3" t="s">
        <v>50</v>
      </c>
      <c r="E42" s="3" t="s">
        <v>50</v>
      </c>
      <c r="F42" s="3">
        <v>32.6</v>
      </c>
      <c r="G42" s="3">
        <f t="shared" si="4"/>
        <v>145.50390625</v>
      </c>
    </row>
    <row r="43" spans="1:12" x14ac:dyDescent="0.25">
      <c r="A43" s="3">
        <v>6</v>
      </c>
      <c r="B43" s="3" t="s">
        <v>50</v>
      </c>
      <c r="C43" s="3" t="s">
        <v>51</v>
      </c>
      <c r="D43" s="3" t="s">
        <v>51</v>
      </c>
      <c r="E43" s="3" t="s">
        <v>51</v>
      </c>
      <c r="F43" s="3">
        <v>14</v>
      </c>
      <c r="G43" s="3">
        <f t="shared" si="4"/>
        <v>42.738906250000021</v>
      </c>
    </row>
    <row r="44" spans="1:12" x14ac:dyDescent="0.25">
      <c r="A44" s="3">
        <v>7</v>
      </c>
      <c r="B44" s="3" t="s">
        <v>51</v>
      </c>
      <c r="C44" s="3" t="s">
        <v>50</v>
      </c>
      <c r="D44" s="3" t="s">
        <v>51</v>
      </c>
      <c r="E44" s="3" t="s">
        <v>50</v>
      </c>
      <c r="F44" s="3">
        <v>15.8</v>
      </c>
      <c r="G44" s="3">
        <f t="shared" si="4"/>
        <v>22.443906250000008</v>
      </c>
    </row>
    <row r="45" spans="1:12" x14ac:dyDescent="0.25">
      <c r="A45" s="3">
        <v>8</v>
      </c>
      <c r="B45" s="3" t="s">
        <v>51</v>
      </c>
      <c r="C45" s="3" t="s">
        <v>51</v>
      </c>
      <c r="D45" s="3" t="s">
        <v>51</v>
      </c>
      <c r="E45" s="3" t="s">
        <v>50</v>
      </c>
      <c r="F45" s="3">
        <v>24</v>
      </c>
      <c r="G45" s="3">
        <f t="shared" si="4"/>
        <v>11.988906249999991</v>
      </c>
    </row>
    <row r="46" spans="1:12" x14ac:dyDescent="0.25">
      <c r="E46" s="18" t="s">
        <v>52</v>
      </c>
      <c r="F46" s="3">
        <f>AVERAGE(F38:F45)</f>
        <v>20.537500000000001</v>
      </c>
      <c r="G46" s="3">
        <f>SUM(G38:G45)</f>
        <v>266.07875000000001</v>
      </c>
    </row>
    <row r="48" spans="1:12" x14ac:dyDescent="0.25">
      <c r="A48" s="3"/>
      <c r="B48" s="3" t="s">
        <v>52</v>
      </c>
      <c r="C48" s="3" t="s">
        <v>53</v>
      </c>
    </row>
    <row r="49" spans="1:3" x14ac:dyDescent="0.25">
      <c r="A49" s="3">
        <v>1</v>
      </c>
      <c r="B49" s="3">
        <f>F46+J37+J38-J39-J40</f>
        <v>16.212500000000002</v>
      </c>
      <c r="C49" s="3">
        <f>(F38-B49)^2</f>
        <v>0.26265625000000292</v>
      </c>
    </row>
    <row r="50" spans="1:3" x14ac:dyDescent="0.25">
      <c r="A50" s="3">
        <v>2</v>
      </c>
      <c r="B50" s="3">
        <f>F46+J37-J38+J39+J40</f>
        <v>23.587500000000002</v>
      </c>
      <c r="C50" s="3">
        <f t="shared" ref="C50:C56" si="5">(F39-B50)^2</f>
        <v>39.532656250000016</v>
      </c>
    </row>
    <row r="51" spans="1:3" x14ac:dyDescent="0.25">
      <c r="A51" s="3">
        <v>3</v>
      </c>
      <c r="B51" s="3">
        <f>F46-J37+J38+J39-J40</f>
        <v>23.812500000000004</v>
      </c>
      <c r="C51" s="3">
        <f t="shared" si="5"/>
        <v>9.765625000000222E-2</v>
      </c>
    </row>
    <row r="52" spans="1:3" x14ac:dyDescent="0.25">
      <c r="A52" s="3">
        <v>4</v>
      </c>
      <c r="B52" s="3">
        <f>F46-J37-J38+J39-J40</f>
        <v>21.087500000000002</v>
      </c>
      <c r="C52" s="3">
        <f t="shared" si="5"/>
        <v>9.765624999999778E-2</v>
      </c>
    </row>
    <row r="53" spans="1:3" x14ac:dyDescent="0.25">
      <c r="A53" s="3">
        <v>5</v>
      </c>
      <c r="B53" s="3">
        <f>F46+J37+J38+J39+J40</f>
        <v>26.312500000000004</v>
      </c>
      <c r="C53" s="3">
        <f t="shared" si="5"/>
        <v>39.532656249999974</v>
      </c>
    </row>
    <row r="54" spans="1:3" x14ac:dyDescent="0.25">
      <c r="A54" s="3">
        <v>6</v>
      </c>
      <c r="B54" s="3">
        <f>F46+J37-J38-J39-J40</f>
        <v>13.487500000000001</v>
      </c>
      <c r="C54" s="3">
        <f t="shared" si="5"/>
        <v>0.26265624999999926</v>
      </c>
    </row>
    <row r="55" spans="1:3" x14ac:dyDescent="0.25">
      <c r="A55" s="3">
        <v>7</v>
      </c>
      <c r="B55" s="3">
        <f>F46-J37+J38-J39+J40</f>
        <v>21.262499999999999</v>
      </c>
      <c r="C55" s="3">
        <f t="shared" si="5"/>
        <v>29.838906249999983</v>
      </c>
    </row>
    <row r="56" spans="1:3" x14ac:dyDescent="0.25">
      <c r="A56" s="3">
        <v>8</v>
      </c>
      <c r="B56" s="3">
        <f>F46-J37-J38-J39+J40</f>
        <v>18.537499999999998</v>
      </c>
      <c r="C56" s="3">
        <f t="shared" si="5"/>
        <v>29.838906250000022</v>
      </c>
    </row>
    <row r="57" spans="1:3" x14ac:dyDescent="0.25">
      <c r="C57">
        <f>SUM(C49:C56)</f>
        <v>139.46375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22" sqref="Q22"/>
    </sheetView>
  </sheetViews>
  <sheetFormatPr defaultRowHeight="15" x14ac:dyDescent="0.25"/>
  <sheetData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Сидоров</dc:creator>
  <cp:lastModifiedBy>Никита Сидоров</cp:lastModifiedBy>
  <cp:lastPrinted>2017-04-19T16:37:35Z</cp:lastPrinted>
  <dcterms:created xsi:type="dcterms:W3CDTF">2017-04-19T15:41:14Z</dcterms:created>
  <dcterms:modified xsi:type="dcterms:W3CDTF">2017-04-22T11:30:34Z</dcterms:modified>
</cp:coreProperties>
</file>