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46" i="1" l="1"/>
  <c r="S40" i="1"/>
  <c r="S41" i="1"/>
  <c r="S42" i="1"/>
  <c r="S43" i="1"/>
  <c r="S44" i="1"/>
  <c r="S45" i="1"/>
  <c r="S39" i="1"/>
  <c r="S38" i="1"/>
  <c r="R45" i="1"/>
  <c r="R44" i="1"/>
  <c r="R43" i="1"/>
  <c r="R42" i="1"/>
  <c r="R41" i="1"/>
  <c r="R40" i="1"/>
  <c r="R39" i="1"/>
  <c r="R38" i="1"/>
  <c r="I10" i="1" l="1"/>
  <c r="V30" i="1" l="1"/>
  <c r="V29" i="1"/>
  <c r="V28" i="1"/>
  <c r="V27" i="1"/>
  <c r="V31" i="1" l="1"/>
  <c r="W27" i="1" s="1"/>
  <c r="X27" i="1" s="1"/>
  <c r="U23" i="1"/>
  <c r="V18" i="1" s="1"/>
  <c r="W18" i="1" s="1"/>
  <c r="W29" i="1" l="1"/>
  <c r="X29" i="1" s="1"/>
  <c r="W30" i="1"/>
  <c r="X30" i="1" s="1"/>
  <c r="W28" i="1"/>
  <c r="X28" i="1" s="1"/>
  <c r="V17" i="1"/>
  <c r="W17" i="1" s="1"/>
  <c r="V16" i="1"/>
  <c r="W16" i="1" s="1"/>
  <c r="V15" i="1"/>
  <c r="W15" i="1" s="1"/>
  <c r="V22" i="1"/>
  <c r="W22" i="1" s="1"/>
  <c r="V21" i="1"/>
  <c r="W21" i="1" s="1"/>
  <c r="V20" i="1"/>
  <c r="W20" i="1" s="1"/>
  <c r="V19" i="1"/>
  <c r="W19" i="1" s="1"/>
  <c r="I12" i="1"/>
  <c r="I11" i="1"/>
  <c r="I9" i="1"/>
  <c r="I8" i="1"/>
  <c r="J8" i="1" s="1"/>
  <c r="L8" i="1" s="1"/>
  <c r="I7" i="1"/>
  <c r="I6" i="1"/>
  <c r="I5" i="1"/>
  <c r="I4" i="1"/>
  <c r="H12" i="1"/>
  <c r="J12" i="1" s="1"/>
  <c r="L12" i="1" s="1"/>
  <c r="H11" i="1"/>
  <c r="H10" i="1"/>
  <c r="J10" i="1" s="1"/>
  <c r="L10" i="1" s="1"/>
  <c r="H9" i="1"/>
  <c r="J9" i="1" s="1"/>
  <c r="L9" i="1" s="1"/>
  <c r="H8" i="1"/>
  <c r="H7" i="1"/>
  <c r="J7" i="1" s="1"/>
  <c r="L7" i="1" s="1"/>
  <c r="H6" i="1"/>
  <c r="J6" i="1" s="1"/>
  <c r="L6" i="1" s="1"/>
  <c r="H5" i="1"/>
  <c r="H4" i="1"/>
  <c r="J4" i="1" s="1"/>
  <c r="L4" i="1" s="1"/>
  <c r="X31" i="1" l="1"/>
  <c r="Y33" i="1" s="1"/>
  <c r="J11" i="1"/>
  <c r="L11" i="1" s="1"/>
  <c r="J5" i="1"/>
  <c r="L5" i="1" s="1"/>
  <c r="W23" i="1"/>
  <c r="Z23" i="1" s="1"/>
  <c r="P34" i="1" s="1"/>
</calcChain>
</file>

<file path=xl/sharedStrings.xml><?xml version="1.0" encoding="utf-8"?>
<sst xmlns="http://schemas.openxmlformats.org/spreadsheetml/2006/main" count="74" uniqueCount="39">
  <si>
    <t>x1</t>
  </si>
  <si>
    <t>x2</t>
  </si>
  <si>
    <t>x3</t>
  </si>
  <si>
    <t>x4</t>
  </si>
  <si>
    <t>x5</t>
  </si>
  <si>
    <t>x6</t>
  </si>
  <si>
    <t>x7</t>
  </si>
  <si>
    <t>x8</t>
  </si>
  <si>
    <t>x9</t>
  </si>
  <si>
    <t>M'</t>
  </si>
  <si>
    <t>M"</t>
  </si>
  <si>
    <t>M'-M"</t>
  </si>
  <si>
    <t>N</t>
  </si>
  <si>
    <t>R</t>
  </si>
  <si>
    <t>+</t>
  </si>
  <si>
    <t>-</t>
  </si>
  <si>
    <t>y</t>
  </si>
  <si>
    <t>b0</t>
  </si>
  <si>
    <t>b1</t>
  </si>
  <si>
    <t>b2</t>
  </si>
  <si>
    <t>b3</t>
  </si>
  <si>
    <t>b9</t>
  </si>
  <si>
    <t>by</t>
  </si>
  <si>
    <t>bсреднее</t>
  </si>
  <si>
    <t>b-bср</t>
  </si>
  <si>
    <t>(b-bср)^2</t>
  </si>
  <si>
    <t>Sy</t>
  </si>
  <si>
    <t>y-yср</t>
  </si>
  <si>
    <t>(y-yср)^2</t>
  </si>
  <si>
    <t>Sb</t>
  </si>
  <si>
    <t>y1</t>
  </si>
  <si>
    <t>y2</t>
  </si>
  <si>
    <t>y3</t>
  </si>
  <si>
    <t>y4</t>
  </si>
  <si>
    <t>y5</t>
  </si>
  <si>
    <t>y6</t>
  </si>
  <si>
    <t>y7</t>
  </si>
  <si>
    <t>y8</t>
  </si>
  <si>
    <t>yср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</si>
</sst>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Диаграмма</a:t>
            </a:r>
            <a:r>
              <a:rPr lang="ru-RU" baseline="0"/>
              <a:t> ранжирования 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3136482939632531E-2"/>
          <c:y val="6.709499854184893E-2"/>
          <c:w val="0.89019685039370078"/>
          <c:h val="0.898148148148148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Лист1!$L$4:$L$12</c:f>
              <c:numCache>
                <c:formatCode>General</c:formatCode>
                <c:ptCount val="9"/>
                <c:pt idx="0">
                  <c:v>-49.35</c:v>
                </c:pt>
                <c:pt idx="1">
                  <c:v>110.16250000000002</c:v>
                </c:pt>
                <c:pt idx="2">
                  <c:v>-64.550000000000011</c:v>
                </c:pt>
                <c:pt idx="3">
                  <c:v>5.9624999999999995</c:v>
                </c:pt>
                <c:pt idx="4">
                  <c:v>9.4874999999999989</c:v>
                </c:pt>
                <c:pt idx="5">
                  <c:v>11.725000000000003</c:v>
                </c:pt>
                <c:pt idx="6">
                  <c:v>-9.2750000000000021</c:v>
                </c:pt>
                <c:pt idx="7">
                  <c:v>16.175000000000001</c:v>
                </c:pt>
                <c:pt idx="8">
                  <c:v>-30.412500000000001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141432"/>
        <c:axId val="440142608"/>
      </c:barChart>
      <c:catAx>
        <c:axId val="44014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142608"/>
        <c:crosses val="autoZero"/>
        <c:auto val="1"/>
        <c:lblAlgn val="ctr"/>
        <c:lblOffset val="100"/>
        <c:noMultiLvlLbl val="0"/>
      </c:catAx>
      <c:valAx>
        <c:axId val="44014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"/>
              <c:y val="0.340879629629629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141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13</xdr:row>
      <xdr:rowOff>0</xdr:rowOff>
    </xdr:from>
    <xdr:to>
      <xdr:col>12</xdr:col>
      <xdr:colOff>600075</xdr:colOff>
      <xdr:row>27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tabSelected="1" topLeftCell="A10" workbookViewId="0">
      <selection activeCell="V43" sqref="V43"/>
    </sheetView>
  </sheetViews>
  <sheetFormatPr defaultRowHeight="15" x14ac:dyDescent="0.25"/>
  <cols>
    <col min="21" max="21" width="10.7109375" customWidth="1"/>
    <col min="22" max="22" width="10.42578125" customWidth="1"/>
    <col min="23" max="23" width="14.5703125" customWidth="1"/>
    <col min="24" max="24" width="19.5703125" customWidth="1"/>
  </cols>
  <sheetData>
    <row r="1" spans="1:23" x14ac:dyDescent="0.25">
      <c r="A1">
        <v>1</v>
      </c>
      <c r="B1">
        <v>-27.5</v>
      </c>
    </row>
    <row r="2" spans="1:23" x14ac:dyDescent="0.25">
      <c r="A2">
        <v>2</v>
      </c>
      <c r="B2">
        <v>34.799999999999997</v>
      </c>
    </row>
    <row r="3" spans="1:23" x14ac:dyDescent="0.25">
      <c r="A3">
        <v>3</v>
      </c>
      <c r="B3">
        <v>-21.6</v>
      </c>
      <c r="G3" s="1"/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23" x14ac:dyDescent="0.25">
      <c r="A4">
        <v>4</v>
      </c>
      <c r="B4">
        <v>14</v>
      </c>
      <c r="G4" s="1" t="s">
        <v>0</v>
      </c>
      <c r="H4" s="1">
        <f>(B2+B4+B6+B8+B10+B12+B14+B16)/8</f>
        <v>-0.73750000000000115</v>
      </c>
      <c r="I4" s="1">
        <f>(B1+B3+B5+B7+B9+B11+B13+B15)/8</f>
        <v>11.6</v>
      </c>
      <c r="J4" s="1">
        <f>H4-I4</f>
        <v>-12.3375</v>
      </c>
      <c r="K4" s="1">
        <v>4</v>
      </c>
      <c r="L4" s="1">
        <f>J4*K4</f>
        <v>-49.35</v>
      </c>
    </row>
    <row r="5" spans="1:23" x14ac:dyDescent="0.25">
      <c r="A5">
        <v>5</v>
      </c>
      <c r="B5">
        <v>26.4</v>
      </c>
      <c r="G5" s="1" t="s">
        <v>1</v>
      </c>
      <c r="H5" s="1">
        <f>(B3+B4+B7+B8+B11+B12+B15+B16)/8</f>
        <v>13.3</v>
      </c>
      <c r="I5" s="1">
        <f>(B1+B2+B5+B6+B9+B10+B13+B14)/8</f>
        <v>-2.4375000000000013</v>
      </c>
      <c r="J5" s="1">
        <f t="shared" ref="J5:J12" si="0">H5-I5</f>
        <v>15.737500000000002</v>
      </c>
      <c r="K5" s="1">
        <v>7</v>
      </c>
      <c r="L5" s="1">
        <f t="shared" ref="L5:L12" si="1">J5*K5</f>
        <v>110.16250000000002</v>
      </c>
    </row>
    <row r="6" spans="1:23" x14ac:dyDescent="0.25">
      <c r="A6">
        <v>6</v>
      </c>
      <c r="B6">
        <v>-30.6</v>
      </c>
      <c r="G6" s="1" t="s">
        <v>2</v>
      </c>
      <c r="H6" s="1">
        <f>(B2+B3+B6+B7+B10+B11+B14+B15)/8</f>
        <v>-2.6375000000000011</v>
      </c>
      <c r="I6" s="1">
        <f>(B1+B4+B5+B8+B9+B12+B13+B16)/8</f>
        <v>13.5</v>
      </c>
      <c r="J6" s="1">
        <f t="shared" si="0"/>
        <v>-16.137500000000003</v>
      </c>
      <c r="K6" s="1">
        <v>4</v>
      </c>
      <c r="L6" s="1">
        <f t="shared" si="1"/>
        <v>-64.550000000000011</v>
      </c>
    </row>
    <row r="7" spans="1:23" x14ac:dyDescent="0.25">
      <c r="A7">
        <v>7</v>
      </c>
      <c r="B7">
        <v>21.4</v>
      </c>
      <c r="G7" s="1" t="s">
        <v>3</v>
      </c>
      <c r="H7" s="1">
        <f>(B9+B10+B11+B12+B13+B14+B15+B16)/8</f>
        <v>6.4249999999999989</v>
      </c>
      <c r="I7" s="1">
        <f>(B1+B2+B3+B4+B5+B6+B7+B8)/8</f>
        <v>4.4374999999999991</v>
      </c>
      <c r="J7" s="1">
        <f t="shared" si="0"/>
        <v>1.9874999999999998</v>
      </c>
      <c r="K7" s="1">
        <v>3</v>
      </c>
      <c r="L7" s="1">
        <f t="shared" si="1"/>
        <v>5.9624999999999995</v>
      </c>
    </row>
    <row r="8" spans="1:23" x14ac:dyDescent="0.25">
      <c r="A8">
        <v>8</v>
      </c>
      <c r="B8">
        <v>18.600000000000001</v>
      </c>
      <c r="G8" s="1" t="s">
        <v>4</v>
      </c>
      <c r="H8" s="1">
        <f>(B5+B6+B7+B8+B13+B14+B15+B16)/8</f>
        <v>7.0124999999999993</v>
      </c>
      <c r="I8" s="1">
        <f>(B1+B2+B3+B4+B9+B10+B11+B12)/8</f>
        <v>3.8499999999999996</v>
      </c>
      <c r="J8" s="1">
        <f t="shared" si="0"/>
        <v>3.1624999999999996</v>
      </c>
      <c r="K8" s="1">
        <v>3</v>
      </c>
      <c r="L8" s="1">
        <f t="shared" si="1"/>
        <v>9.4874999999999989</v>
      </c>
    </row>
    <row r="9" spans="1:23" x14ac:dyDescent="0.25">
      <c r="A9">
        <v>9</v>
      </c>
      <c r="B9">
        <v>32.6</v>
      </c>
      <c r="G9" s="1" t="s">
        <v>5</v>
      </c>
      <c r="H9" s="1">
        <f>(B5+B6+B7+B8+B9+B10+B11+B12)/8</f>
        <v>8.3625000000000007</v>
      </c>
      <c r="I9" s="1">
        <f>(B1+B2+B3+B4+B13+B14+B15+B16)/8</f>
        <v>2.4999999999999991</v>
      </c>
      <c r="J9" s="1">
        <f t="shared" si="0"/>
        <v>5.8625000000000016</v>
      </c>
      <c r="K9" s="1">
        <v>2</v>
      </c>
      <c r="L9" s="1">
        <f t="shared" si="1"/>
        <v>11.725000000000003</v>
      </c>
    </row>
    <row r="10" spans="1:23" x14ac:dyDescent="0.25">
      <c r="A10">
        <v>10</v>
      </c>
      <c r="B10">
        <v>-35.700000000000003</v>
      </c>
      <c r="G10" s="1" t="s">
        <v>6</v>
      </c>
      <c r="H10" s="1">
        <f>(B3+B4+B5+B6+B9+B10+B15+B16)/8</f>
        <v>3.1124999999999994</v>
      </c>
      <c r="I10" s="1">
        <f>(B1+B2+B7+B8+B11+B12+B13+B14)/8</f>
        <v>7.75</v>
      </c>
      <c r="J10" s="1">
        <f t="shared" si="0"/>
        <v>-4.6375000000000011</v>
      </c>
      <c r="K10" s="1">
        <v>2</v>
      </c>
      <c r="L10" s="1">
        <f t="shared" si="1"/>
        <v>-9.2750000000000021</v>
      </c>
    </row>
    <row r="11" spans="1:23" x14ac:dyDescent="0.25">
      <c r="A11">
        <v>11</v>
      </c>
      <c r="B11">
        <v>21.8</v>
      </c>
      <c r="G11" s="1" t="s">
        <v>7</v>
      </c>
      <c r="H11" s="1">
        <f>(B2+B3+B5+B8+B10+B11+B13+B16)/8</f>
        <v>9.4749999999999996</v>
      </c>
      <c r="I11" s="1">
        <f>(B1+B4+B6+B7+B9+B12+B14+B15)/8</f>
        <v>1.3874999999999993</v>
      </c>
      <c r="J11" s="1">
        <f t="shared" si="0"/>
        <v>8.0875000000000004</v>
      </c>
      <c r="K11" s="1">
        <v>2</v>
      </c>
      <c r="L11" s="1">
        <f t="shared" si="1"/>
        <v>16.175000000000001</v>
      </c>
    </row>
    <row r="12" spans="1:23" x14ac:dyDescent="0.25">
      <c r="A12">
        <v>12</v>
      </c>
      <c r="B12">
        <v>12.4</v>
      </c>
      <c r="G12" s="1" t="s">
        <v>8</v>
      </c>
      <c r="H12" s="1">
        <f>(B3+B4+B5+B6+B11+B12+B13+B14)/8</f>
        <v>0.36249999999999893</v>
      </c>
      <c r="I12" s="1">
        <f>(B1+B2+B7+B8+B9+B10+B15+B16)/8</f>
        <v>10.5</v>
      </c>
      <c r="J12" s="1">
        <f t="shared" si="0"/>
        <v>-10.137500000000001</v>
      </c>
      <c r="K12" s="1">
        <v>3</v>
      </c>
      <c r="L12" s="1">
        <f t="shared" si="1"/>
        <v>-30.412500000000001</v>
      </c>
    </row>
    <row r="13" spans="1:23" x14ac:dyDescent="0.25">
      <c r="A13">
        <v>13</v>
      </c>
      <c r="B13">
        <v>15.7</v>
      </c>
    </row>
    <row r="14" spans="1:23" x14ac:dyDescent="0.25">
      <c r="A14">
        <v>14</v>
      </c>
      <c r="B14">
        <v>-35.200000000000003</v>
      </c>
      <c r="P14" s="1"/>
      <c r="Q14" s="1" t="s">
        <v>0</v>
      </c>
      <c r="R14" s="1" t="s">
        <v>1</v>
      </c>
      <c r="S14" s="1" t="s">
        <v>2</v>
      </c>
      <c r="T14" s="1" t="s">
        <v>8</v>
      </c>
      <c r="U14" s="1" t="s">
        <v>16</v>
      </c>
      <c r="V14" s="1" t="s">
        <v>27</v>
      </c>
      <c r="W14" s="1" t="s">
        <v>28</v>
      </c>
    </row>
    <row r="15" spans="1:23" x14ac:dyDescent="0.25">
      <c r="A15">
        <v>15</v>
      </c>
      <c r="B15">
        <v>24</v>
      </c>
      <c r="P15" s="1">
        <v>1</v>
      </c>
      <c r="Q15" s="1" t="s">
        <v>14</v>
      </c>
      <c r="R15" s="1" t="s">
        <v>14</v>
      </c>
      <c r="S15" s="1" t="s">
        <v>14</v>
      </c>
      <c r="T15" s="1" t="s">
        <v>15</v>
      </c>
      <c r="U15" s="1">
        <v>26.4</v>
      </c>
      <c r="V15" s="1">
        <f>U15-$U$23</f>
        <v>2.0249999999999986</v>
      </c>
      <c r="W15" s="1">
        <f>V15^2</f>
        <v>4.1006249999999946</v>
      </c>
    </row>
    <row r="16" spans="1:23" x14ac:dyDescent="0.25">
      <c r="A16">
        <v>16</v>
      </c>
      <c r="B16">
        <v>15.8</v>
      </c>
      <c r="P16" s="1">
        <v>2</v>
      </c>
      <c r="Q16" s="1" t="s">
        <v>14</v>
      </c>
      <c r="R16" s="1" t="s">
        <v>15</v>
      </c>
      <c r="S16" s="1" t="s">
        <v>14</v>
      </c>
      <c r="T16" s="1" t="s">
        <v>14</v>
      </c>
      <c r="U16" s="1">
        <v>27</v>
      </c>
      <c r="V16" s="1">
        <f t="shared" ref="V16:V22" si="2">U16-$U$23</f>
        <v>2.625</v>
      </c>
      <c r="W16" s="1">
        <f t="shared" ref="W16:W22" si="3">V16^2</f>
        <v>6.890625</v>
      </c>
    </row>
    <row r="17" spans="16:26" x14ac:dyDescent="0.25">
      <c r="P17" s="1">
        <v>3</v>
      </c>
      <c r="Q17" s="1" t="s">
        <v>14</v>
      </c>
      <c r="R17" s="1" t="s">
        <v>14</v>
      </c>
      <c r="S17" s="1" t="s">
        <v>15</v>
      </c>
      <c r="T17" s="1" t="s">
        <v>15</v>
      </c>
      <c r="U17" s="1">
        <v>23.7</v>
      </c>
      <c r="V17" s="1">
        <f t="shared" si="2"/>
        <v>-0.67500000000000071</v>
      </c>
      <c r="W17" s="1">
        <f t="shared" si="3"/>
        <v>0.45562500000000095</v>
      </c>
    </row>
    <row r="18" spans="16:26" x14ac:dyDescent="0.25">
      <c r="P18" s="1">
        <v>4</v>
      </c>
      <c r="Q18" s="1" t="s">
        <v>14</v>
      </c>
      <c r="R18" s="1" t="s">
        <v>15</v>
      </c>
      <c r="S18" s="1" t="s">
        <v>15</v>
      </c>
      <c r="T18" s="1" t="s">
        <v>14</v>
      </c>
      <c r="U18" s="1">
        <v>24</v>
      </c>
      <c r="V18" s="1">
        <f t="shared" si="2"/>
        <v>-0.375</v>
      </c>
      <c r="W18" s="1">
        <f t="shared" si="3"/>
        <v>0.140625</v>
      </c>
    </row>
    <row r="19" spans="16:26" x14ac:dyDescent="0.25">
      <c r="P19" s="1">
        <v>5</v>
      </c>
      <c r="Q19" s="1" t="s">
        <v>15</v>
      </c>
      <c r="R19" s="1" t="s">
        <v>14</v>
      </c>
      <c r="S19" s="1" t="s">
        <v>14</v>
      </c>
      <c r="T19" s="1" t="s">
        <v>14</v>
      </c>
      <c r="U19" s="1">
        <v>26.8</v>
      </c>
      <c r="V19" s="1">
        <f t="shared" si="2"/>
        <v>2.4250000000000007</v>
      </c>
      <c r="W19" s="1">
        <f t="shared" si="3"/>
        <v>5.8806250000000038</v>
      </c>
    </row>
    <row r="20" spans="16:26" x14ac:dyDescent="0.25">
      <c r="P20" s="1">
        <v>6</v>
      </c>
      <c r="Q20" s="1" t="s">
        <v>15</v>
      </c>
      <c r="R20" s="1" t="s">
        <v>15</v>
      </c>
      <c r="S20" s="1" t="s">
        <v>14</v>
      </c>
      <c r="T20" s="1" t="s">
        <v>15</v>
      </c>
      <c r="U20" s="1">
        <v>14</v>
      </c>
      <c r="V20" s="1">
        <f t="shared" si="2"/>
        <v>-10.375</v>
      </c>
      <c r="W20" s="1">
        <f t="shared" si="3"/>
        <v>107.640625</v>
      </c>
    </row>
    <row r="21" spans="16:26" x14ac:dyDescent="0.25">
      <c r="P21" s="1">
        <v>7</v>
      </c>
      <c r="Q21" s="1" t="s">
        <v>15</v>
      </c>
      <c r="R21" s="1" t="s">
        <v>14</v>
      </c>
      <c r="S21" s="1" t="s">
        <v>15</v>
      </c>
      <c r="T21" s="1" t="s">
        <v>14</v>
      </c>
      <c r="U21" s="1">
        <v>34.799999999999997</v>
      </c>
      <c r="V21" s="1">
        <f t="shared" si="2"/>
        <v>10.424999999999997</v>
      </c>
      <c r="W21" s="1">
        <f t="shared" si="3"/>
        <v>108.68062499999994</v>
      </c>
    </row>
    <row r="22" spans="16:26" x14ac:dyDescent="0.25">
      <c r="P22" s="1">
        <v>8</v>
      </c>
      <c r="Q22" s="1" t="s">
        <v>15</v>
      </c>
      <c r="R22" s="1" t="s">
        <v>15</v>
      </c>
      <c r="S22" s="1" t="s">
        <v>15</v>
      </c>
      <c r="T22" s="1" t="s">
        <v>15</v>
      </c>
      <c r="U22" s="1">
        <v>18.3</v>
      </c>
      <c r="V22" s="1">
        <f t="shared" si="2"/>
        <v>-6.0749999999999993</v>
      </c>
      <c r="W22" s="1">
        <f t="shared" si="3"/>
        <v>36.905624999999993</v>
      </c>
    </row>
    <row r="23" spans="16:26" x14ac:dyDescent="0.25">
      <c r="P23" s="1"/>
      <c r="Q23" s="1"/>
      <c r="R23" s="1"/>
      <c r="S23" s="1"/>
      <c r="T23" s="1" t="s">
        <v>17</v>
      </c>
      <c r="U23" s="1">
        <f>(U15+U16+U17+U18+U19+U20+U21+U22)/8</f>
        <v>24.375</v>
      </c>
      <c r="V23" s="1"/>
      <c r="W23" s="1">
        <f>W15+W16+W17+W18+W19+W20+W21+W22</f>
        <v>270.69499999999994</v>
      </c>
      <c r="Y23" t="s">
        <v>26</v>
      </c>
      <c r="Z23">
        <f>(((1/7)*W23)^(1/2))</f>
        <v>6.2185781562761013</v>
      </c>
    </row>
    <row r="26" spans="16:26" x14ac:dyDescent="0.25">
      <c r="W26" s="1" t="s">
        <v>24</v>
      </c>
      <c r="X26" s="1" t="s">
        <v>25</v>
      </c>
    </row>
    <row r="27" spans="16:26" x14ac:dyDescent="0.25">
      <c r="U27" s="1" t="s">
        <v>18</v>
      </c>
      <c r="V27" s="2">
        <f>(U15+U16+U17+U18-U19-U20-U21-U22)/8</f>
        <v>0.89999999999999991</v>
      </c>
      <c r="W27" s="1">
        <f>V27-$V$31</f>
        <v>-0.94999999999999929</v>
      </c>
      <c r="X27" s="1">
        <f>W27^2</f>
        <v>0.90249999999999864</v>
      </c>
    </row>
    <row r="28" spans="16:26" x14ac:dyDescent="0.25">
      <c r="U28" s="1" t="s">
        <v>19</v>
      </c>
      <c r="V28" s="2">
        <f>(U15+U17+U19+U21-U16-U18-U20-U22)/8</f>
        <v>3.5499999999999985</v>
      </c>
      <c r="W28" s="1">
        <f t="shared" ref="W28:W30" si="4">V28-$V$31</f>
        <v>1.6999999999999993</v>
      </c>
      <c r="X28" s="1">
        <f t="shared" ref="X28:X30" si="5">W28^2</f>
        <v>2.8899999999999975</v>
      </c>
    </row>
    <row r="29" spans="16:26" x14ac:dyDescent="0.25">
      <c r="U29" s="1" t="s">
        <v>20</v>
      </c>
      <c r="V29" s="2">
        <f>(U15+U16+U19+U20-U17-U18-U21-U22)/8</f>
        <v>-0.82499999999999973</v>
      </c>
      <c r="W29" s="1">
        <f t="shared" si="4"/>
        <v>-2.6749999999999989</v>
      </c>
      <c r="X29" s="1">
        <f t="shared" si="5"/>
        <v>7.1556249999999944</v>
      </c>
    </row>
    <row r="30" spans="16:26" x14ac:dyDescent="0.25">
      <c r="U30" s="1" t="s">
        <v>21</v>
      </c>
      <c r="V30" s="2">
        <f>(U16+U18+U19+U21-U15-U17-U20-U22)/8</f>
        <v>3.7749999999999981</v>
      </c>
      <c r="W30" s="1">
        <f t="shared" si="4"/>
        <v>1.9249999999999989</v>
      </c>
      <c r="X30" s="1">
        <f t="shared" si="5"/>
        <v>3.7056249999999959</v>
      </c>
    </row>
    <row r="31" spans="16:26" x14ac:dyDescent="0.25">
      <c r="U31" s="1" t="s">
        <v>23</v>
      </c>
      <c r="V31" s="2">
        <f>(V27+V28+V29+V30)/4</f>
        <v>1.8499999999999992</v>
      </c>
      <c r="W31" s="1"/>
      <c r="X31" s="1">
        <f>X27+X28+X29+X30</f>
        <v>14.653749999999986</v>
      </c>
    </row>
    <row r="33" spans="15:25" x14ac:dyDescent="0.25">
      <c r="X33" t="s">
        <v>22</v>
      </c>
      <c r="Y33">
        <f>(1/7*X31)^(1/2)</f>
        <v>1.4468561978105685</v>
      </c>
    </row>
    <row r="34" spans="15:25" x14ac:dyDescent="0.25">
      <c r="O34" t="s">
        <v>29</v>
      </c>
      <c r="P34">
        <f>Z23/(8^(1/2))</f>
        <v>2.1985993918206845</v>
      </c>
    </row>
    <row r="37" spans="15:25" x14ac:dyDescent="0.25">
      <c r="Q37" s="1"/>
      <c r="R37" s="1" t="s">
        <v>38</v>
      </c>
      <c r="S37" s="1" t="s">
        <v>28</v>
      </c>
    </row>
    <row r="38" spans="15:25" x14ac:dyDescent="0.25">
      <c r="Q38" s="1" t="s">
        <v>30</v>
      </c>
      <c r="R38" s="1">
        <f>U23+V28+V29-V30</f>
        <v>23.324999999999999</v>
      </c>
      <c r="S38" s="1">
        <f>(U15-R38)^2</f>
        <v>9.4556249999999959</v>
      </c>
    </row>
    <row r="39" spans="15:25" x14ac:dyDescent="0.25">
      <c r="Q39" s="1" t="s">
        <v>31</v>
      </c>
      <c r="R39" s="1">
        <f>U23+V27-V28+V29+V30</f>
        <v>24.675000000000001</v>
      </c>
      <c r="S39" s="1">
        <f>(U16-R39)^2</f>
        <v>5.405624999999997</v>
      </c>
    </row>
    <row r="40" spans="15:25" x14ac:dyDescent="0.25">
      <c r="Q40" s="1" t="s">
        <v>32</v>
      </c>
      <c r="R40" s="1">
        <f>U23+V27+V28-V29-V30</f>
        <v>25.874999999999996</v>
      </c>
      <c r="S40" s="1">
        <f t="shared" ref="S40:S45" si="6">(U17-R40)^2</f>
        <v>4.7306249999999874</v>
      </c>
    </row>
    <row r="41" spans="15:25" x14ac:dyDescent="0.25">
      <c r="Q41" s="1" t="s">
        <v>33</v>
      </c>
      <c r="R41" s="1">
        <f>U23+V27-V28-V29+V30</f>
        <v>26.324999999999999</v>
      </c>
      <c r="S41" s="1">
        <f t="shared" si="6"/>
        <v>5.405624999999997</v>
      </c>
    </row>
    <row r="42" spans="15:25" x14ac:dyDescent="0.25">
      <c r="Q42" s="1" t="s">
        <v>34</v>
      </c>
      <c r="R42" s="1">
        <f>U23-V27+V28+V29+V30</f>
        <v>29.974999999999998</v>
      </c>
      <c r="S42" s="1">
        <f t="shared" si="6"/>
        <v>10.080624999999982</v>
      </c>
    </row>
    <row r="43" spans="15:25" x14ac:dyDescent="0.25">
      <c r="Q43" s="1" t="s">
        <v>35</v>
      </c>
      <c r="R43" s="1">
        <f>U23-V27-V28+V29-V30</f>
        <v>15.325000000000006</v>
      </c>
      <c r="S43" s="1">
        <f t="shared" si="6"/>
        <v>1.7556250000000169</v>
      </c>
    </row>
    <row r="44" spans="15:25" x14ac:dyDescent="0.25">
      <c r="Q44" s="1" t="s">
        <v>36</v>
      </c>
      <c r="R44" s="1">
        <f>U23-V27+V28-V29+V30</f>
        <v>31.624999999999996</v>
      </c>
      <c r="S44" s="1">
        <f t="shared" si="6"/>
        <v>10.080625000000005</v>
      </c>
    </row>
    <row r="45" spans="15:25" x14ac:dyDescent="0.25">
      <c r="Q45" s="1" t="s">
        <v>37</v>
      </c>
      <c r="R45" s="1">
        <f>U23-V27-V28-V29-V30</f>
        <v>16.975000000000005</v>
      </c>
      <c r="S45" s="1">
        <f t="shared" si="6"/>
        <v>1.7556249999999887</v>
      </c>
    </row>
    <row r="46" spans="15:25" x14ac:dyDescent="0.25">
      <c r="Q46" s="1"/>
      <c r="R46" s="1"/>
      <c r="S46" s="1">
        <f>SUM(S38:S45)</f>
        <v>48.669999999999966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2017-04-18T16:15:40Z</dcterms:modified>
</cp:coreProperties>
</file>