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it\Cloud\Documents\Лабораторные\5 курс\2 сем\Андреева\2\моё\"/>
    </mc:Choice>
  </mc:AlternateContent>
  <xr:revisionPtr revIDLastSave="0" documentId="13_ncr:1_{B8F0F0E1-DBF9-48ED-8D36-03FF1DEDF101}" xr6:coauthVersionLast="33" xr6:coauthVersionMax="33" xr10:uidLastSave="{00000000-0000-0000-0000-000000000000}"/>
  <bookViews>
    <workbookView xWindow="0" yWindow="0" windowWidth="28800" windowHeight="12225" activeTab="4" xr2:uid="{97E6D6F6-4DA8-43B9-94B3-DB72919CA51B}"/>
  </bookViews>
  <sheets>
    <sheet name="Дублет 1" sheetId="1" r:id="rId1"/>
    <sheet name="Дублет 2" sheetId="3" r:id="rId2"/>
    <sheet name="Дублет 3" sheetId="4" r:id="rId3"/>
    <sheet name="Дублет 4" sheetId="5" r:id="rId4"/>
    <sheet name="Дублет 5" sheetId="6" r:id="rId5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" i="6" l="1"/>
  <c r="R29" i="6"/>
  <c r="R30" i="6"/>
  <c r="R31" i="6"/>
  <c r="R32" i="6"/>
  <c r="R33" i="6"/>
  <c r="R34" i="6"/>
  <c r="R35" i="6"/>
  <c r="R36" i="6"/>
  <c r="R37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3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28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D34" i="6"/>
  <c r="E34" i="6" s="1"/>
  <c r="D35" i="6"/>
  <c r="E35" i="6" s="1"/>
  <c r="D36" i="6"/>
  <c r="D37" i="6"/>
  <c r="D38" i="6"/>
  <c r="E38" i="6" s="1"/>
  <c r="D39" i="6"/>
  <c r="E39" i="6" s="1"/>
  <c r="D40" i="6"/>
  <c r="E40" i="6" s="1"/>
  <c r="D41" i="6"/>
  <c r="E41" i="6" s="1"/>
  <c r="D42" i="6"/>
  <c r="E42" i="6" s="1"/>
  <c r="D43" i="6"/>
  <c r="E43" i="6" s="1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E65" i="6" s="1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33" i="6"/>
  <c r="E33" i="6" s="1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Q4" i="6"/>
  <c r="R4" i="6" s="1"/>
  <c r="Q5" i="6"/>
  <c r="R5" i="6" s="1"/>
  <c r="Q6" i="6"/>
  <c r="R6" i="6" s="1"/>
  <c r="Q7" i="6"/>
  <c r="R7" i="6" s="1"/>
  <c r="Q8" i="6"/>
  <c r="R8" i="6" s="1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3" i="6"/>
  <c r="R3" i="6" s="1"/>
  <c r="P3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D4" i="6"/>
  <c r="E4" i="6" s="1"/>
  <c r="D5" i="6"/>
  <c r="E5" i="6" s="1"/>
  <c r="D6" i="6"/>
  <c r="E6" i="6" s="1"/>
  <c r="D7" i="6"/>
  <c r="E7" i="6" s="1"/>
  <c r="D8" i="6"/>
  <c r="E8" i="6" s="1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3" i="6"/>
  <c r="E3" i="6" s="1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S32" i="5"/>
  <c r="S33" i="5"/>
  <c r="S34" i="5"/>
  <c r="S35" i="5"/>
  <c r="S36" i="5"/>
  <c r="S37" i="5"/>
  <c r="S38" i="5"/>
  <c r="S39" i="5"/>
  <c r="S40" i="5"/>
  <c r="S41" i="5"/>
  <c r="S42" i="5"/>
  <c r="S43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44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Q32" i="5"/>
  <c r="R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E33" i="5"/>
  <c r="E37" i="5"/>
  <c r="E38" i="5"/>
  <c r="D29" i="5"/>
  <c r="E29" i="5" s="1"/>
  <c r="D30" i="5"/>
  <c r="E30" i="5" s="1"/>
  <c r="D31" i="5"/>
  <c r="E31" i="5" s="1"/>
  <c r="D32" i="5"/>
  <c r="E32" i="5" s="1"/>
  <c r="D33" i="5"/>
  <c r="D34" i="5"/>
  <c r="E34" i="5" s="1"/>
  <c r="D35" i="5"/>
  <c r="E35" i="5" s="1"/>
  <c r="D36" i="5"/>
  <c r="E36" i="5" s="1"/>
  <c r="D37" i="5"/>
  <c r="D38" i="5"/>
  <c r="D39" i="5"/>
  <c r="D40" i="5"/>
  <c r="E40" i="5" s="1"/>
  <c r="D41" i="5"/>
  <c r="E41" i="5" s="1"/>
  <c r="D42" i="5"/>
  <c r="E42" i="5" s="1"/>
  <c r="D43" i="5"/>
  <c r="E43" i="5" s="1"/>
  <c r="D44" i="5"/>
  <c r="E44" i="5" s="1"/>
  <c r="D45" i="5"/>
  <c r="D46" i="5"/>
  <c r="D47" i="5"/>
  <c r="D48" i="5"/>
  <c r="E48" i="5" s="1"/>
  <c r="D49" i="5"/>
  <c r="E49" i="5" s="1"/>
  <c r="D50" i="5"/>
  <c r="E50" i="5" s="1"/>
  <c r="D51" i="5"/>
  <c r="E51" i="5" s="1"/>
  <c r="D52" i="5"/>
  <c r="E52" i="5" s="1"/>
  <c r="D53" i="5"/>
  <c r="D54" i="5"/>
  <c r="D55" i="5"/>
  <c r="D56" i="5"/>
  <c r="E56" i="5" s="1"/>
  <c r="D57" i="5"/>
  <c r="E57" i="5" s="1"/>
  <c r="D58" i="5"/>
  <c r="E58" i="5" s="1"/>
  <c r="D59" i="5"/>
  <c r="E59" i="5" s="1"/>
  <c r="D60" i="5"/>
  <c r="E60" i="5" s="1"/>
  <c r="D61" i="5"/>
  <c r="D62" i="5"/>
  <c r="D63" i="5"/>
  <c r="D64" i="5"/>
  <c r="E64" i="5" s="1"/>
  <c r="D65" i="5"/>
  <c r="E65" i="5" s="1"/>
  <c r="D66" i="5"/>
  <c r="E66" i="5" s="1"/>
  <c r="D67" i="5"/>
  <c r="E67" i="5" s="1"/>
  <c r="D68" i="5"/>
  <c r="E68" i="5" s="1"/>
  <c r="D69" i="5"/>
  <c r="D70" i="5"/>
  <c r="D71" i="5"/>
  <c r="D72" i="5"/>
  <c r="E72" i="5" s="1"/>
  <c r="D73" i="5"/>
  <c r="E73" i="5" s="1"/>
  <c r="D74" i="5"/>
  <c r="E74" i="5" s="1"/>
  <c r="D75" i="5"/>
  <c r="E75" i="5" s="1"/>
  <c r="D76" i="5"/>
  <c r="E76" i="5" s="1"/>
  <c r="D77" i="5"/>
  <c r="D78" i="5"/>
  <c r="D79" i="5"/>
  <c r="D80" i="5"/>
  <c r="E80" i="5" s="1"/>
  <c r="D81" i="5"/>
  <c r="E81" i="5" s="1"/>
  <c r="D82" i="5"/>
  <c r="E82" i="5" s="1"/>
  <c r="D83" i="5"/>
  <c r="E83" i="5" s="1"/>
  <c r="D28" i="5"/>
  <c r="E28" i="5" s="1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R4" i="5"/>
  <c r="S4" i="5" s="1"/>
  <c r="R5" i="5"/>
  <c r="S5" i="5" s="1"/>
  <c r="R6" i="5"/>
  <c r="R7" i="5"/>
  <c r="S7" i="5" s="1"/>
  <c r="R8" i="5"/>
  <c r="S8" i="5" s="1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3" i="5"/>
  <c r="Q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D4" i="5"/>
  <c r="E4" i="5" s="1"/>
  <c r="D5" i="5"/>
  <c r="E5" i="5" s="1"/>
  <c r="D6" i="5"/>
  <c r="E6" i="5" s="1"/>
  <c r="D7" i="5"/>
  <c r="E7" i="5" s="1"/>
  <c r="D8" i="5"/>
  <c r="E8" i="5" s="1"/>
  <c r="D9" i="5"/>
  <c r="E9" i="5" s="1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3" i="5"/>
  <c r="E3" i="5" s="1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S3" i="4"/>
  <c r="S4" i="4"/>
  <c r="S5" i="4"/>
  <c r="S6" i="4"/>
  <c r="S7" i="4"/>
  <c r="S8" i="4"/>
  <c r="S9" i="4"/>
  <c r="S10" i="4"/>
  <c r="S11" i="4"/>
  <c r="S12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1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3" i="4"/>
  <c r="E3" i="4"/>
  <c r="E4" i="4"/>
  <c r="E5" i="4"/>
  <c r="E6" i="4"/>
  <c r="E7" i="4"/>
  <c r="E8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9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3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R24" i="3"/>
  <c r="R25" i="3"/>
  <c r="R26" i="3"/>
  <c r="R27" i="3"/>
  <c r="R28" i="3"/>
  <c r="R29" i="3"/>
  <c r="R30" i="3"/>
  <c r="R31" i="3"/>
  <c r="R32" i="3"/>
  <c r="R33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34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E31" i="3"/>
  <c r="E46" i="3"/>
  <c r="E54" i="3"/>
  <c r="E55" i="3"/>
  <c r="C23" i="3"/>
  <c r="D23" i="3"/>
  <c r="E23" i="3" s="1"/>
  <c r="C24" i="3"/>
  <c r="D24" i="3"/>
  <c r="E24" i="3" s="1"/>
  <c r="D25" i="3"/>
  <c r="E25" i="3" s="1"/>
  <c r="D26" i="3"/>
  <c r="E26" i="3" s="1"/>
  <c r="D27" i="3"/>
  <c r="E27" i="3" s="1"/>
  <c r="D28" i="3"/>
  <c r="E35" i="3" s="1"/>
  <c r="D29" i="3"/>
  <c r="E29" i="3" s="1"/>
  <c r="D30" i="3"/>
  <c r="E30" i="3" s="1"/>
  <c r="D31" i="3"/>
  <c r="E38" i="3" s="1"/>
  <c r="D32" i="3"/>
  <c r="D33" i="3"/>
  <c r="D34" i="3"/>
  <c r="D35" i="3"/>
  <c r="D36" i="3"/>
  <c r="D37" i="3"/>
  <c r="E37" i="3" s="1"/>
  <c r="D38" i="3"/>
  <c r="D39" i="3"/>
  <c r="D40" i="3"/>
  <c r="D41" i="3"/>
  <c r="D42" i="3"/>
  <c r="E42" i="3" s="1"/>
  <c r="D43" i="3"/>
  <c r="E43" i="3" s="1"/>
  <c r="D44" i="3"/>
  <c r="E44" i="3" s="1"/>
  <c r="D45" i="3"/>
  <c r="E45" i="3" s="1"/>
  <c r="D46" i="3"/>
  <c r="D47" i="3"/>
  <c r="E47" i="3" s="1"/>
  <c r="D48" i="3"/>
  <c r="D49" i="3"/>
  <c r="D50" i="3"/>
  <c r="E50" i="3" s="1"/>
  <c r="D51" i="3"/>
  <c r="E51" i="3" s="1"/>
  <c r="D52" i="3"/>
  <c r="E52" i="3" s="1"/>
  <c r="D53" i="3"/>
  <c r="E53" i="3" s="1"/>
  <c r="D54" i="3"/>
  <c r="D55" i="3"/>
  <c r="D56" i="3"/>
  <c r="D57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R18" i="3"/>
  <c r="Q4" i="3"/>
  <c r="R4" i="3" s="1"/>
  <c r="Q5" i="3"/>
  <c r="R5" i="3" s="1"/>
  <c r="Q6" i="3"/>
  <c r="R6" i="3" s="1"/>
  <c r="Q7" i="3"/>
  <c r="R7" i="3" s="1"/>
  <c r="Q8" i="3"/>
  <c r="R8" i="3" s="1"/>
  <c r="Q9" i="3"/>
  <c r="Q10" i="3"/>
  <c r="R10" i="3" s="1"/>
  <c r="Q11" i="3"/>
  <c r="R11" i="3" s="1"/>
  <c r="Q12" i="3"/>
  <c r="Q13" i="3"/>
  <c r="Q14" i="3"/>
  <c r="Q15" i="3"/>
  <c r="Q16" i="3"/>
  <c r="Q17" i="3"/>
  <c r="Q18" i="3"/>
  <c r="Q19" i="3"/>
  <c r="R19" i="3" s="1"/>
  <c r="Q20" i="3"/>
  <c r="Q3" i="3"/>
  <c r="R3" i="3" s="1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D3" i="3"/>
  <c r="E3" i="3" s="1"/>
  <c r="D4" i="3"/>
  <c r="E4" i="3" s="1"/>
  <c r="D5" i="3"/>
  <c r="E5" i="3" s="1"/>
  <c r="D6" i="3"/>
  <c r="E6" i="3" s="1"/>
  <c r="D7" i="3"/>
  <c r="E7" i="3" s="1"/>
  <c r="D8" i="3"/>
  <c r="D9" i="3"/>
  <c r="D10" i="3"/>
  <c r="D11" i="3"/>
  <c r="D12" i="3"/>
  <c r="D13" i="3"/>
  <c r="D14" i="3"/>
  <c r="D15" i="3"/>
  <c r="D16" i="3"/>
  <c r="D17" i="3"/>
  <c r="D18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E77" i="6" l="1"/>
  <c r="E69" i="6"/>
  <c r="E72" i="6"/>
  <c r="E64" i="6"/>
  <c r="E56" i="6"/>
  <c r="E48" i="6"/>
  <c r="E76" i="6"/>
  <c r="E60" i="6"/>
  <c r="E75" i="6"/>
  <c r="E51" i="6"/>
  <c r="E83" i="6"/>
  <c r="E67" i="6"/>
  <c r="E59" i="6"/>
  <c r="E78" i="6"/>
  <c r="E70" i="6"/>
  <c r="E62" i="6"/>
  <c r="E54" i="6"/>
  <c r="E46" i="6"/>
  <c r="E81" i="6"/>
  <c r="E73" i="6"/>
  <c r="E55" i="6"/>
  <c r="E47" i="6"/>
  <c r="E79" i="6"/>
  <c r="E82" i="6"/>
  <c r="E74" i="6"/>
  <c r="E66" i="6"/>
  <c r="E50" i="6"/>
  <c r="E49" i="6"/>
  <c r="E58" i="6"/>
  <c r="E63" i="6"/>
  <c r="E57" i="6"/>
  <c r="E37" i="6"/>
  <c r="E80" i="6"/>
  <c r="E71" i="6"/>
  <c r="E61" i="6"/>
  <c r="E53" i="6"/>
  <c r="E45" i="6"/>
  <c r="E36" i="6"/>
  <c r="E44" i="6"/>
  <c r="E68" i="6"/>
  <c r="E52" i="6"/>
  <c r="R15" i="6"/>
  <c r="R21" i="6"/>
  <c r="R20" i="6"/>
  <c r="R19" i="6"/>
  <c r="R18" i="6"/>
  <c r="R22" i="6"/>
  <c r="R14" i="6"/>
  <c r="R10" i="6"/>
  <c r="R12" i="6"/>
  <c r="R17" i="6"/>
  <c r="R9" i="6"/>
  <c r="R13" i="6"/>
  <c r="R11" i="6"/>
  <c r="R16" i="6"/>
  <c r="E24" i="6"/>
  <c r="E16" i="6"/>
  <c r="E14" i="6"/>
  <c r="E15" i="6"/>
  <c r="E23" i="6"/>
  <c r="E22" i="6"/>
  <c r="E13" i="6"/>
  <c r="E28" i="6"/>
  <c r="E11" i="6"/>
  <c r="E21" i="6"/>
  <c r="E12" i="6"/>
  <c r="E20" i="6"/>
  <c r="E27" i="6"/>
  <c r="E19" i="6"/>
  <c r="E26" i="6"/>
  <c r="E18" i="6"/>
  <c r="E10" i="6"/>
  <c r="E25" i="6"/>
  <c r="E17" i="6"/>
  <c r="E9" i="6"/>
  <c r="S16" i="5"/>
  <c r="S17" i="5"/>
  <c r="E79" i="5"/>
  <c r="E71" i="5"/>
  <c r="E63" i="5"/>
  <c r="E39" i="5"/>
  <c r="S24" i="5"/>
  <c r="E47" i="5"/>
  <c r="E78" i="5"/>
  <c r="E70" i="5"/>
  <c r="E62" i="5"/>
  <c r="E54" i="5"/>
  <c r="E46" i="5"/>
  <c r="S25" i="5"/>
  <c r="E55" i="5"/>
  <c r="E77" i="5"/>
  <c r="E69" i="5"/>
  <c r="E61" i="5"/>
  <c r="E53" i="5"/>
  <c r="E45" i="5"/>
  <c r="S23" i="5"/>
  <c r="S22" i="5"/>
  <c r="S20" i="5"/>
  <c r="S12" i="5"/>
  <c r="S21" i="5"/>
  <c r="S13" i="5"/>
  <c r="S15" i="5"/>
  <c r="S9" i="5"/>
  <c r="S27" i="5"/>
  <c r="S19" i="5"/>
  <c r="S11" i="5"/>
  <c r="S26" i="5"/>
  <c r="S18" i="5"/>
  <c r="S10" i="5"/>
  <c r="S6" i="5"/>
  <c r="S14" i="5"/>
  <c r="S3" i="5"/>
  <c r="E22" i="5"/>
  <c r="E21" i="5"/>
  <c r="E13" i="5"/>
  <c r="E20" i="5"/>
  <c r="E12" i="5"/>
  <c r="E19" i="5"/>
  <c r="E11" i="5"/>
  <c r="E10" i="5"/>
  <c r="E17" i="5"/>
  <c r="E23" i="5"/>
  <c r="E15" i="5"/>
  <c r="E18" i="5"/>
  <c r="E14" i="5"/>
  <c r="E16" i="5"/>
  <c r="E34" i="3"/>
  <c r="R16" i="3"/>
  <c r="E49" i="3"/>
  <c r="E33" i="3"/>
  <c r="E48" i="3"/>
  <c r="E28" i="3"/>
  <c r="E36" i="3"/>
  <c r="R17" i="3"/>
  <c r="R15" i="3"/>
  <c r="E57" i="3"/>
  <c r="E41" i="3"/>
  <c r="R14" i="3"/>
  <c r="E56" i="3"/>
  <c r="E40" i="3"/>
  <c r="E32" i="3"/>
  <c r="E39" i="3"/>
  <c r="R13" i="3"/>
  <c r="R20" i="3"/>
  <c r="R12" i="3"/>
  <c r="R9" i="3"/>
  <c r="E14" i="3"/>
  <c r="E10" i="3"/>
  <c r="E16" i="3"/>
  <c r="E18" i="3"/>
  <c r="E8" i="3"/>
  <c r="E15" i="3"/>
  <c r="E12" i="3"/>
  <c r="E11" i="3"/>
  <c r="E13" i="3"/>
  <c r="E17" i="3"/>
  <c r="E9" i="3"/>
  <c r="R46" i="1"/>
  <c r="R47" i="1"/>
  <c r="R48" i="1"/>
  <c r="R49" i="1"/>
  <c r="R50" i="1"/>
  <c r="R51" i="1"/>
  <c r="R53" i="1"/>
  <c r="R54" i="1"/>
  <c r="R55" i="1"/>
  <c r="R56" i="1"/>
  <c r="R57" i="1"/>
  <c r="R58" i="1"/>
  <c r="R59" i="1"/>
  <c r="R60" i="1"/>
  <c r="R61" i="1"/>
  <c r="R62" i="1"/>
  <c r="R52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46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D40" i="1"/>
  <c r="E40" i="1" s="1"/>
  <c r="D41" i="1"/>
  <c r="E41" i="1" s="1"/>
  <c r="D42" i="1"/>
  <c r="E42" i="1" s="1"/>
  <c r="D43" i="1"/>
  <c r="E43" i="1" s="1"/>
  <c r="D44" i="1"/>
  <c r="E44" i="1" s="1"/>
  <c r="D45" i="1"/>
  <c r="D46" i="1"/>
  <c r="E46" i="1" s="1"/>
  <c r="D47" i="1"/>
  <c r="E47" i="1" s="1"/>
  <c r="D48" i="1"/>
  <c r="E48" i="1" s="1"/>
  <c r="D49" i="1"/>
  <c r="E49" i="1" s="1"/>
  <c r="D50" i="1"/>
  <c r="D51" i="1"/>
  <c r="D52" i="1"/>
  <c r="D53" i="1"/>
  <c r="E53" i="1" s="1"/>
  <c r="D54" i="1"/>
  <c r="E54" i="1" s="1"/>
  <c r="D55" i="1"/>
  <c r="E55" i="1" s="1"/>
  <c r="D56" i="1"/>
  <c r="E56" i="1" s="1"/>
  <c r="D57" i="1"/>
  <c r="E57" i="1" s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D35" i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" i="1"/>
  <c r="E3" i="1" s="1"/>
  <c r="E52" i="1" l="1"/>
  <c r="E51" i="1"/>
  <c r="E50" i="1"/>
  <c r="E45" i="1"/>
  <c r="E25" i="1"/>
  <c r="E17" i="1"/>
  <c r="E33" i="1"/>
  <c r="E24" i="1"/>
  <c r="E16" i="1"/>
  <c r="E15" i="1"/>
  <c r="E32" i="1"/>
  <c r="E31" i="1"/>
  <c r="E23" i="1"/>
  <c r="E14" i="1"/>
  <c r="E22" i="1"/>
  <c r="E29" i="1"/>
  <c r="E30" i="1"/>
  <c r="E21" i="1"/>
  <c r="E28" i="1"/>
  <c r="E35" i="1"/>
  <c r="E20" i="1"/>
  <c r="E27" i="1"/>
  <c r="E19" i="1"/>
  <c r="E34" i="1"/>
  <c r="E26" i="1"/>
  <c r="E18" i="1"/>
  <c r="Q4" i="1" l="1"/>
  <c r="R4" i="1" s="1"/>
  <c r="Q5" i="1"/>
  <c r="R5" i="1" s="1"/>
  <c r="Q6" i="1"/>
  <c r="R6" i="1" s="1"/>
  <c r="Q7" i="1"/>
  <c r="R7" i="1" s="1"/>
  <c r="Q8" i="1"/>
  <c r="R8" i="1" s="1"/>
  <c r="Q9" i="1"/>
  <c r="R9" i="1" s="1"/>
  <c r="Q10" i="1"/>
  <c r="R10" i="1" s="1"/>
  <c r="Q11" i="1"/>
  <c r="R11" i="1" s="1"/>
  <c r="Q12" i="1"/>
  <c r="R12" i="1" s="1"/>
  <c r="Q13" i="1"/>
  <c r="R13" i="1" s="1"/>
  <c r="Q14" i="1"/>
  <c r="Q15" i="1"/>
  <c r="R15" i="1" s="1"/>
  <c r="Q16" i="1"/>
  <c r="R16" i="1" s="1"/>
  <c r="Q17" i="1"/>
  <c r="R17" i="1" s="1"/>
  <c r="Q18" i="1"/>
  <c r="R18" i="1" s="1"/>
  <c r="Q19" i="1"/>
  <c r="R19" i="1" s="1"/>
  <c r="Q20" i="1"/>
  <c r="Q21" i="1"/>
  <c r="Q22" i="1"/>
  <c r="Q23" i="1"/>
  <c r="R23" i="1" s="1"/>
  <c r="Q24" i="1"/>
  <c r="R24" i="1" s="1"/>
  <c r="Q25" i="1"/>
  <c r="R25" i="1" s="1"/>
  <c r="Q26" i="1"/>
  <c r="R26" i="1" s="1"/>
  <c r="Q27" i="1"/>
  <c r="R27" i="1" s="1"/>
  <c r="Q28" i="1"/>
  <c r="Q29" i="1"/>
  <c r="Q30" i="1"/>
  <c r="Q31" i="1"/>
  <c r="R31" i="1" s="1"/>
  <c r="Q32" i="1"/>
  <c r="R32" i="1" s="1"/>
  <c r="Q33" i="1"/>
  <c r="R33" i="1" s="1"/>
  <c r="Q34" i="1"/>
  <c r="R34" i="1" s="1"/>
  <c r="Q35" i="1"/>
  <c r="R35" i="1" s="1"/>
  <c r="Q36" i="1"/>
  <c r="Q37" i="1"/>
  <c r="Q38" i="1"/>
  <c r="Q39" i="1"/>
  <c r="R39" i="1" s="1"/>
  <c r="Q40" i="1"/>
  <c r="R40" i="1" s="1"/>
  <c r="Q41" i="1"/>
  <c r="R41" i="1" s="1"/>
  <c r="Q3" i="1"/>
  <c r="R3" i="1" s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R30" i="1" l="1"/>
  <c r="R21" i="1"/>
  <c r="R38" i="1"/>
  <c r="R22" i="1"/>
  <c r="R14" i="1"/>
  <c r="R37" i="1"/>
  <c r="R29" i="1"/>
  <c r="R36" i="1"/>
  <c r="R28" i="1"/>
  <c r="R20" i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</calcChain>
</file>

<file path=xl/sharedStrings.xml><?xml version="1.0" encoding="utf-8"?>
<sst xmlns="http://schemas.openxmlformats.org/spreadsheetml/2006/main" count="90" uniqueCount="21">
  <si>
    <t>2тета</t>
  </si>
  <si>
    <t>инт</t>
  </si>
  <si>
    <t>тета</t>
  </si>
  <si>
    <t>Сплав 1,2 Fe</t>
  </si>
  <si>
    <t>Сплав 1,1 Cu</t>
  </si>
  <si>
    <t>Сплав 1,2 Fe (первый пик)</t>
  </si>
  <si>
    <t>Сплав 1,1 Cu (первый пик)</t>
  </si>
  <si>
    <t>Сплав 2,2 Fe</t>
  </si>
  <si>
    <t>Сплав 2,2 Fe (первый пик)</t>
  </si>
  <si>
    <t>Cплав 2,1 Cu (первый пик)</t>
  </si>
  <si>
    <t>Cплав 2,1 Cu</t>
  </si>
  <si>
    <t>Cплав 3 Fe (первый пик)</t>
  </si>
  <si>
    <t>Cплав 3 Fe</t>
  </si>
  <si>
    <t>Cплав 4,1 Cu (первый пик)</t>
  </si>
  <si>
    <t>Cплав 4,2 Fe (первый пик)</t>
  </si>
  <si>
    <t>Cплав 4,1 Cu</t>
  </si>
  <si>
    <t>Cплав 4,2 Fe</t>
  </si>
  <si>
    <t>Cплав 5,2 Fe (первый пик)</t>
  </si>
  <si>
    <t>Cплав 5,1 Cu (первый пик)</t>
  </si>
  <si>
    <t>Cплав 5,1 Cu</t>
  </si>
  <si>
    <t>Cплав 5,2 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</si>
</sst>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'Дублет 1'!$C$3:$C$35</c:f>
              <c:numCache>
                <c:formatCode>General</c:formatCode>
                <c:ptCount val="33"/>
                <c:pt idx="0">
                  <c:v>37.667650000000002</c:v>
                </c:pt>
                <c:pt idx="1">
                  <c:v>37.677399999999999</c:v>
                </c:pt>
                <c:pt idx="2">
                  <c:v>37.687100000000001</c:v>
                </c:pt>
                <c:pt idx="3">
                  <c:v>37.696849999999998</c:v>
                </c:pt>
                <c:pt idx="4">
                  <c:v>37.70655</c:v>
                </c:pt>
                <c:pt idx="5">
                  <c:v>37.716299999999997</c:v>
                </c:pt>
                <c:pt idx="6">
                  <c:v>37.725999999999999</c:v>
                </c:pt>
                <c:pt idx="7">
                  <c:v>37.735700000000001</c:v>
                </c:pt>
                <c:pt idx="8">
                  <c:v>37.745449999999998</c:v>
                </c:pt>
                <c:pt idx="9">
                  <c:v>37.75515</c:v>
                </c:pt>
                <c:pt idx="10">
                  <c:v>37.764899999999997</c:v>
                </c:pt>
                <c:pt idx="11">
                  <c:v>37.7746</c:v>
                </c:pt>
                <c:pt idx="12">
                  <c:v>37.784350000000003</c:v>
                </c:pt>
                <c:pt idx="13">
                  <c:v>37.794049999999999</c:v>
                </c:pt>
                <c:pt idx="14">
                  <c:v>37.803750000000001</c:v>
                </c:pt>
                <c:pt idx="15">
                  <c:v>37.813499999999998</c:v>
                </c:pt>
                <c:pt idx="16">
                  <c:v>37.8232</c:v>
                </c:pt>
                <c:pt idx="17">
                  <c:v>37.832949999999997</c:v>
                </c:pt>
                <c:pt idx="18">
                  <c:v>37.842649999999999</c:v>
                </c:pt>
                <c:pt idx="19">
                  <c:v>37.852350000000001</c:v>
                </c:pt>
                <c:pt idx="20">
                  <c:v>37.862099999999998</c:v>
                </c:pt>
                <c:pt idx="21">
                  <c:v>37.8718</c:v>
                </c:pt>
                <c:pt idx="22">
                  <c:v>37.881549999999997</c:v>
                </c:pt>
                <c:pt idx="23">
                  <c:v>37.891249999999999</c:v>
                </c:pt>
                <c:pt idx="24">
                  <c:v>37.901000000000003</c:v>
                </c:pt>
                <c:pt idx="25">
                  <c:v>37.910699999999999</c:v>
                </c:pt>
                <c:pt idx="26">
                  <c:v>37.920400000000001</c:v>
                </c:pt>
                <c:pt idx="27">
                  <c:v>37.930149999999998</c:v>
                </c:pt>
                <c:pt idx="28">
                  <c:v>37.93985</c:v>
                </c:pt>
                <c:pt idx="29">
                  <c:v>37.949599999999997</c:v>
                </c:pt>
                <c:pt idx="30">
                  <c:v>37.959299999999999</c:v>
                </c:pt>
                <c:pt idx="31">
                  <c:v>37.969050000000003</c:v>
                </c:pt>
                <c:pt idx="32">
                  <c:v>37.978749999999998</c:v>
                </c:pt>
              </c:numCache>
            </c:numRef>
          </c:xVal>
          <c:yVal>
            <c:numRef>
              <c:f>'Дублет 1'!$D$3:$D$35</c:f>
              <c:numCache>
                <c:formatCode>0</c:formatCode>
                <c:ptCount val="33"/>
                <c:pt idx="0">
                  <c:v>0</c:v>
                </c:pt>
                <c:pt idx="1">
                  <c:v>233</c:v>
                </c:pt>
                <c:pt idx="2">
                  <c:v>358</c:v>
                </c:pt>
                <c:pt idx="3">
                  <c:v>599</c:v>
                </c:pt>
                <c:pt idx="4">
                  <c:v>1026</c:v>
                </c:pt>
                <c:pt idx="5">
                  <c:v>1509</c:v>
                </c:pt>
                <c:pt idx="6">
                  <c:v>2322</c:v>
                </c:pt>
                <c:pt idx="7">
                  <c:v>3701</c:v>
                </c:pt>
                <c:pt idx="8">
                  <c:v>4804</c:v>
                </c:pt>
                <c:pt idx="9">
                  <c:v>7052</c:v>
                </c:pt>
                <c:pt idx="10">
                  <c:v>8258</c:v>
                </c:pt>
                <c:pt idx="11">
                  <c:v>8700</c:v>
                </c:pt>
                <c:pt idx="12">
                  <c:v>8256</c:v>
                </c:pt>
                <c:pt idx="13">
                  <c:v>7156</c:v>
                </c:pt>
                <c:pt idx="14">
                  <c:v>5540</c:v>
                </c:pt>
                <c:pt idx="15">
                  <c:v>4404</c:v>
                </c:pt>
                <c:pt idx="16">
                  <c:v>3542</c:v>
                </c:pt>
                <c:pt idx="17">
                  <c:v>3132</c:v>
                </c:pt>
                <c:pt idx="18">
                  <c:v>2938</c:v>
                </c:pt>
                <c:pt idx="19">
                  <c:v>3068</c:v>
                </c:pt>
                <c:pt idx="20">
                  <c:v>3736</c:v>
                </c:pt>
                <c:pt idx="21">
                  <c:v>4108</c:v>
                </c:pt>
                <c:pt idx="22">
                  <c:v>4477</c:v>
                </c:pt>
                <c:pt idx="23">
                  <c:v>4267</c:v>
                </c:pt>
                <c:pt idx="24">
                  <c:v>3710</c:v>
                </c:pt>
                <c:pt idx="25">
                  <c:v>2748</c:v>
                </c:pt>
                <c:pt idx="26">
                  <c:v>1973</c:v>
                </c:pt>
                <c:pt idx="27">
                  <c:v>1511</c:v>
                </c:pt>
                <c:pt idx="28">
                  <c:v>736</c:v>
                </c:pt>
                <c:pt idx="29">
                  <c:v>485</c:v>
                </c:pt>
                <c:pt idx="30">
                  <c:v>373</c:v>
                </c:pt>
                <c:pt idx="31">
                  <c:v>116</c:v>
                </c:pt>
                <c:pt idx="32">
                  <c:v>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00-4E6D-B545-B4718FF75479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'Дублет 1'!$C$3:$C$35</c:f>
              <c:numCache>
                <c:formatCode>General</c:formatCode>
                <c:ptCount val="33"/>
                <c:pt idx="0">
                  <c:v>37.667650000000002</c:v>
                </c:pt>
                <c:pt idx="1">
                  <c:v>37.677399999999999</c:v>
                </c:pt>
                <c:pt idx="2">
                  <c:v>37.687100000000001</c:v>
                </c:pt>
                <c:pt idx="3">
                  <c:v>37.696849999999998</c:v>
                </c:pt>
                <c:pt idx="4">
                  <c:v>37.70655</c:v>
                </c:pt>
                <c:pt idx="5">
                  <c:v>37.716299999999997</c:v>
                </c:pt>
                <c:pt idx="6">
                  <c:v>37.725999999999999</c:v>
                </c:pt>
                <c:pt idx="7">
                  <c:v>37.735700000000001</c:v>
                </c:pt>
                <c:pt idx="8">
                  <c:v>37.745449999999998</c:v>
                </c:pt>
                <c:pt idx="9">
                  <c:v>37.75515</c:v>
                </c:pt>
                <c:pt idx="10">
                  <c:v>37.764899999999997</c:v>
                </c:pt>
                <c:pt idx="11">
                  <c:v>37.7746</c:v>
                </c:pt>
                <c:pt idx="12">
                  <c:v>37.784350000000003</c:v>
                </c:pt>
                <c:pt idx="13">
                  <c:v>37.794049999999999</c:v>
                </c:pt>
                <c:pt idx="14">
                  <c:v>37.803750000000001</c:v>
                </c:pt>
                <c:pt idx="15">
                  <c:v>37.813499999999998</c:v>
                </c:pt>
                <c:pt idx="16">
                  <c:v>37.8232</c:v>
                </c:pt>
                <c:pt idx="17">
                  <c:v>37.832949999999997</c:v>
                </c:pt>
                <c:pt idx="18">
                  <c:v>37.842649999999999</c:v>
                </c:pt>
                <c:pt idx="19">
                  <c:v>37.852350000000001</c:v>
                </c:pt>
                <c:pt idx="20">
                  <c:v>37.862099999999998</c:v>
                </c:pt>
                <c:pt idx="21">
                  <c:v>37.8718</c:v>
                </c:pt>
                <c:pt idx="22">
                  <c:v>37.881549999999997</c:v>
                </c:pt>
                <c:pt idx="23">
                  <c:v>37.891249999999999</c:v>
                </c:pt>
                <c:pt idx="24">
                  <c:v>37.901000000000003</c:v>
                </c:pt>
                <c:pt idx="25">
                  <c:v>37.910699999999999</c:v>
                </c:pt>
                <c:pt idx="26">
                  <c:v>37.920400000000001</c:v>
                </c:pt>
                <c:pt idx="27">
                  <c:v>37.930149999999998</c:v>
                </c:pt>
                <c:pt idx="28">
                  <c:v>37.93985</c:v>
                </c:pt>
                <c:pt idx="29">
                  <c:v>37.949599999999997</c:v>
                </c:pt>
                <c:pt idx="30">
                  <c:v>37.959299999999999</c:v>
                </c:pt>
                <c:pt idx="31">
                  <c:v>37.969050000000003</c:v>
                </c:pt>
                <c:pt idx="32">
                  <c:v>37.978749999999998</c:v>
                </c:pt>
              </c:numCache>
            </c:numRef>
          </c:xVal>
          <c:yVal>
            <c:numRef>
              <c:f>'Дублет 1'!$E$3:$E$35</c:f>
              <c:numCache>
                <c:formatCode>0</c:formatCode>
                <c:ptCount val="33"/>
                <c:pt idx="0">
                  <c:v>0</c:v>
                </c:pt>
                <c:pt idx="1">
                  <c:v>233</c:v>
                </c:pt>
                <c:pt idx="2">
                  <c:v>358</c:v>
                </c:pt>
                <c:pt idx="3">
                  <c:v>599</c:v>
                </c:pt>
                <c:pt idx="4">
                  <c:v>1026</c:v>
                </c:pt>
                <c:pt idx="5">
                  <c:v>1509</c:v>
                </c:pt>
                <c:pt idx="6">
                  <c:v>2322</c:v>
                </c:pt>
                <c:pt idx="7">
                  <c:v>3701</c:v>
                </c:pt>
                <c:pt idx="8">
                  <c:v>4804</c:v>
                </c:pt>
                <c:pt idx="9">
                  <c:v>7052</c:v>
                </c:pt>
                <c:pt idx="10">
                  <c:v>8258</c:v>
                </c:pt>
                <c:pt idx="11" formatCode="General">
                  <c:v>8700</c:v>
                </c:pt>
                <c:pt idx="12" formatCode="General">
                  <c:v>8139.5</c:v>
                </c:pt>
                <c:pt idx="13" formatCode="General">
                  <c:v>6977</c:v>
                </c:pt>
                <c:pt idx="14" formatCode="General">
                  <c:v>5240.5</c:v>
                </c:pt>
                <c:pt idx="15" formatCode="General">
                  <c:v>3891</c:v>
                </c:pt>
                <c:pt idx="16" formatCode="General">
                  <c:v>2787.5</c:v>
                </c:pt>
                <c:pt idx="17" formatCode="General">
                  <c:v>1971</c:v>
                </c:pt>
                <c:pt idx="18" formatCode="General">
                  <c:v>1087.5</c:v>
                </c:pt>
                <c:pt idx="19" formatCode="General">
                  <c:v>666</c:v>
                </c:pt>
                <c:pt idx="20" formatCode="General">
                  <c:v>210</c:v>
                </c:pt>
                <c:pt idx="21" formatCode="General">
                  <c:v>-21</c:v>
                </c:pt>
                <c:pt idx="22" formatCode="General">
                  <c:v>127</c:v>
                </c:pt>
                <c:pt idx="23" formatCode="General">
                  <c:v>139</c:v>
                </c:pt>
                <c:pt idx="24" formatCode="General">
                  <c:v>132</c:v>
                </c:pt>
                <c:pt idx="25" formatCode="General">
                  <c:v>-22</c:v>
                </c:pt>
                <c:pt idx="26" formatCode="General">
                  <c:v>-229</c:v>
                </c:pt>
                <c:pt idx="27" formatCode="General">
                  <c:v>-260</c:v>
                </c:pt>
                <c:pt idx="28" formatCode="General">
                  <c:v>-830</c:v>
                </c:pt>
                <c:pt idx="29" formatCode="General">
                  <c:v>-984</c:v>
                </c:pt>
                <c:pt idx="30" formatCode="General">
                  <c:v>-1161</c:v>
                </c:pt>
                <c:pt idx="31" formatCode="General">
                  <c:v>-1752</c:v>
                </c:pt>
                <c:pt idx="32" formatCode="General">
                  <c:v>-2010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D3-4850-9D9A-D5B5B5457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4605359"/>
        <c:axId val="1330376255"/>
      </c:scatterChart>
      <c:valAx>
        <c:axId val="1144605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0376255"/>
        <c:crosses val="autoZero"/>
        <c:crossBetween val="midCat"/>
      </c:valAx>
      <c:valAx>
        <c:axId val="133037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46053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'Дублет 3'!$Q$3:$Q$56</c:f>
              <c:numCache>
                <c:formatCode>General</c:formatCode>
                <c:ptCount val="54"/>
                <c:pt idx="0">
                  <c:v>32.359900000000003</c:v>
                </c:pt>
                <c:pt idx="1">
                  <c:v>32.36965</c:v>
                </c:pt>
                <c:pt idx="2">
                  <c:v>32.379350000000002</c:v>
                </c:pt>
                <c:pt idx="3">
                  <c:v>32.389099999999999</c:v>
                </c:pt>
                <c:pt idx="4">
                  <c:v>32.398800000000001</c:v>
                </c:pt>
                <c:pt idx="5">
                  <c:v>32.408549999999998</c:v>
                </c:pt>
                <c:pt idx="6">
                  <c:v>32.41825</c:v>
                </c:pt>
                <c:pt idx="7">
                  <c:v>32.427950000000003</c:v>
                </c:pt>
                <c:pt idx="8">
                  <c:v>32.4377</c:v>
                </c:pt>
                <c:pt idx="9">
                  <c:v>32.447400000000002</c:v>
                </c:pt>
                <c:pt idx="10">
                  <c:v>32.457149999999999</c:v>
                </c:pt>
                <c:pt idx="11">
                  <c:v>32.466850000000001</c:v>
                </c:pt>
                <c:pt idx="12">
                  <c:v>32.476599999999998</c:v>
                </c:pt>
                <c:pt idx="13">
                  <c:v>32.4863</c:v>
                </c:pt>
                <c:pt idx="14">
                  <c:v>32.496000000000002</c:v>
                </c:pt>
                <c:pt idx="15">
                  <c:v>32.505749999999999</c:v>
                </c:pt>
                <c:pt idx="16">
                  <c:v>32.515450000000001</c:v>
                </c:pt>
                <c:pt idx="17">
                  <c:v>32.525199999999998</c:v>
                </c:pt>
                <c:pt idx="18">
                  <c:v>32.5349</c:v>
                </c:pt>
                <c:pt idx="19">
                  <c:v>32.544649999999997</c:v>
                </c:pt>
                <c:pt idx="20">
                  <c:v>32.554349999999999</c:v>
                </c:pt>
                <c:pt idx="21">
                  <c:v>32.564050000000002</c:v>
                </c:pt>
                <c:pt idx="22">
                  <c:v>32.573799999999999</c:v>
                </c:pt>
                <c:pt idx="23">
                  <c:v>32.583500000000001</c:v>
                </c:pt>
                <c:pt idx="24">
                  <c:v>32.593249999999998</c:v>
                </c:pt>
                <c:pt idx="25">
                  <c:v>32.60295</c:v>
                </c:pt>
                <c:pt idx="26">
                  <c:v>32.612650000000002</c:v>
                </c:pt>
                <c:pt idx="27">
                  <c:v>32.622399999999999</c:v>
                </c:pt>
                <c:pt idx="28">
                  <c:v>32.632100000000001</c:v>
                </c:pt>
                <c:pt idx="29">
                  <c:v>32.641849999999998</c:v>
                </c:pt>
                <c:pt idx="30">
                  <c:v>32.65155</c:v>
                </c:pt>
                <c:pt idx="31">
                  <c:v>32.661299999999997</c:v>
                </c:pt>
                <c:pt idx="32">
                  <c:v>32.670999999999999</c:v>
                </c:pt>
                <c:pt idx="33">
                  <c:v>32.680700000000002</c:v>
                </c:pt>
                <c:pt idx="34">
                  <c:v>32.690449999999998</c:v>
                </c:pt>
                <c:pt idx="35">
                  <c:v>32.700150000000001</c:v>
                </c:pt>
                <c:pt idx="36">
                  <c:v>32.709899999999998</c:v>
                </c:pt>
                <c:pt idx="37">
                  <c:v>32.7196</c:v>
                </c:pt>
                <c:pt idx="38">
                  <c:v>32.729349999999997</c:v>
                </c:pt>
                <c:pt idx="39">
                  <c:v>32.739049999999999</c:v>
                </c:pt>
                <c:pt idx="40">
                  <c:v>32.748750000000001</c:v>
                </c:pt>
                <c:pt idx="41">
                  <c:v>32.758499999999998</c:v>
                </c:pt>
                <c:pt idx="42">
                  <c:v>32.7682</c:v>
                </c:pt>
                <c:pt idx="43">
                  <c:v>32.777949999999997</c:v>
                </c:pt>
                <c:pt idx="44">
                  <c:v>32.787649999999999</c:v>
                </c:pt>
                <c:pt idx="45">
                  <c:v>32.797400000000003</c:v>
                </c:pt>
                <c:pt idx="46">
                  <c:v>32.807099999999998</c:v>
                </c:pt>
                <c:pt idx="47">
                  <c:v>32.816800000000001</c:v>
                </c:pt>
                <c:pt idx="48">
                  <c:v>32.826549999999997</c:v>
                </c:pt>
                <c:pt idx="49">
                  <c:v>32.83625</c:v>
                </c:pt>
                <c:pt idx="50">
                  <c:v>32.845999999999997</c:v>
                </c:pt>
              </c:numCache>
            </c:numRef>
          </c:xVal>
          <c:yVal>
            <c:numRef>
              <c:f>'Дублет 3'!$R$3:$R$56</c:f>
              <c:numCache>
                <c:formatCode>General</c:formatCode>
                <c:ptCount val="54"/>
                <c:pt idx="0">
                  <c:v>0</c:v>
                </c:pt>
                <c:pt idx="1">
                  <c:v>37</c:v>
                </c:pt>
                <c:pt idx="2">
                  <c:v>88</c:v>
                </c:pt>
                <c:pt idx="3">
                  <c:v>64</c:v>
                </c:pt>
                <c:pt idx="4">
                  <c:v>86</c:v>
                </c:pt>
                <c:pt idx="5">
                  <c:v>272</c:v>
                </c:pt>
                <c:pt idx="6">
                  <c:v>119</c:v>
                </c:pt>
                <c:pt idx="7">
                  <c:v>234</c:v>
                </c:pt>
                <c:pt idx="8">
                  <c:v>270</c:v>
                </c:pt>
                <c:pt idx="9">
                  <c:v>253</c:v>
                </c:pt>
                <c:pt idx="10">
                  <c:v>335</c:v>
                </c:pt>
                <c:pt idx="11">
                  <c:v>302</c:v>
                </c:pt>
                <c:pt idx="12">
                  <c:v>299</c:v>
                </c:pt>
                <c:pt idx="13">
                  <c:v>451</c:v>
                </c:pt>
                <c:pt idx="14">
                  <c:v>531</c:v>
                </c:pt>
                <c:pt idx="15">
                  <c:v>700</c:v>
                </c:pt>
                <c:pt idx="16">
                  <c:v>1005</c:v>
                </c:pt>
                <c:pt idx="17">
                  <c:v>1435</c:v>
                </c:pt>
                <c:pt idx="18">
                  <c:v>2100</c:v>
                </c:pt>
                <c:pt idx="19">
                  <c:v>2873</c:v>
                </c:pt>
                <c:pt idx="20">
                  <c:v>3763</c:v>
                </c:pt>
                <c:pt idx="21">
                  <c:v>4430</c:v>
                </c:pt>
                <c:pt idx="22">
                  <c:v>4794</c:v>
                </c:pt>
                <c:pt idx="23">
                  <c:v>4785</c:v>
                </c:pt>
                <c:pt idx="24">
                  <c:v>4404</c:v>
                </c:pt>
                <c:pt idx="25">
                  <c:v>3823</c:v>
                </c:pt>
                <c:pt idx="26">
                  <c:v>3263</c:v>
                </c:pt>
                <c:pt idx="27">
                  <c:v>2931</c:v>
                </c:pt>
                <c:pt idx="28">
                  <c:v>2515</c:v>
                </c:pt>
                <c:pt idx="29">
                  <c:v>2543</c:v>
                </c:pt>
                <c:pt idx="30">
                  <c:v>2586</c:v>
                </c:pt>
                <c:pt idx="31">
                  <c:v>2743</c:v>
                </c:pt>
                <c:pt idx="32">
                  <c:v>2709</c:v>
                </c:pt>
                <c:pt idx="33">
                  <c:v>2463</c:v>
                </c:pt>
                <c:pt idx="34">
                  <c:v>2218</c:v>
                </c:pt>
                <c:pt idx="35">
                  <c:v>1638</c:v>
                </c:pt>
                <c:pt idx="36">
                  <c:v>1212</c:v>
                </c:pt>
                <c:pt idx="37">
                  <c:v>969</c:v>
                </c:pt>
                <c:pt idx="38">
                  <c:v>608</c:v>
                </c:pt>
                <c:pt idx="39">
                  <c:v>447</c:v>
                </c:pt>
                <c:pt idx="40">
                  <c:v>354</c:v>
                </c:pt>
                <c:pt idx="41">
                  <c:v>301</c:v>
                </c:pt>
                <c:pt idx="42">
                  <c:v>161</c:v>
                </c:pt>
                <c:pt idx="43">
                  <c:v>207</c:v>
                </c:pt>
                <c:pt idx="44">
                  <c:v>125</c:v>
                </c:pt>
                <c:pt idx="45">
                  <c:v>152</c:v>
                </c:pt>
                <c:pt idx="46">
                  <c:v>191</c:v>
                </c:pt>
                <c:pt idx="47">
                  <c:v>107</c:v>
                </c:pt>
                <c:pt idx="48">
                  <c:v>128</c:v>
                </c:pt>
                <c:pt idx="49">
                  <c:v>156</c:v>
                </c:pt>
                <c:pt idx="50">
                  <c:v>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4B-4D49-B01B-5FE4345E0A90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'Дублет 3'!$Q$3:$Q$56</c:f>
              <c:numCache>
                <c:formatCode>General</c:formatCode>
                <c:ptCount val="54"/>
                <c:pt idx="0">
                  <c:v>32.359900000000003</c:v>
                </c:pt>
                <c:pt idx="1">
                  <c:v>32.36965</c:v>
                </c:pt>
                <c:pt idx="2">
                  <c:v>32.379350000000002</c:v>
                </c:pt>
                <c:pt idx="3">
                  <c:v>32.389099999999999</c:v>
                </c:pt>
                <c:pt idx="4">
                  <c:v>32.398800000000001</c:v>
                </c:pt>
                <c:pt idx="5">
                  <c:v>32.408549999999998</c:v>
                </c:pt>
                <c:pt idx="6">
                  <c:v>32.41825</c:v>
                </c:pt>
                <c:pt idx="7">
                  <c:v>32.427950000000003</c:v>
                </c:pt>
                <c:pt idx="8">
                  <c:v>32.4377</c:v>
                </c:pt>
                <c:pt idx="9">
                  <c:v>32.447400000000002</c:v>
                </c:pt>
                <c:pt idx="10">
                  <c:v>32.457149999999999</c:v>
                </c:pt>
                <c:pt idx="11">
                  <c:v>32.466850000000001</c:v>
                </c:pt>
                <c:pt idx="12">
                  <c:v>32.476599999999998</c:v>
                </c:pt>
                <c:pt idx="13">
                  <c:v>32.4863</c:v>
                </c:pt>
                <c:pt idx="14">
                  <c:v>32.496000000000002</c:v>
                </c:pt>
                <c:pt idx="15">
                  <c:v>32.505749999999999</c:v>
                </c:pt>
                <c:pt idx="16">
                  <c:v>32.515450000000001</c:v>
                </c:pt>
                <c:pt idx="17">
                  <c:v>32.525199999999998</c:v>
                </c:pt>
                <c:pt idx="18">
                  <c:v>32.5349</c:v>
                </c:pt>
                <c:pt idx="19">
                  <c:v>32.544649999999997</c:v>
                </c:pt>
                <c:pt idx="20">
                  <c:v>32.554349999999999</c:v>
                </c:pt>
                <c:pt idx="21">
                  <c:v>32.564050000000002</c:v>
                </c:pt>
                <c:pt idx="22">
                  <c:v>32.573799999999999</c:v>
                </c:pt>
                <c:pt idx="23">
                  <c:v>32.583500000000001</c:v>
                </c:pt>
                <c:pt idx="24">
                  <c:v>32.593249999999998</c:v>
                </c:pt>
                <c:pt idx="25">
                  <c:v>32.60295</c:v>
                </c:pt>
                <c:pt idx="26">
                  <c:v>32.612650000000002</c:v>
                </c:pt>
                <c:pt idx="27">
                  <c:v>32.622399999999999</c:v>
                </c:pt>
                <c:pt idx="28">
                  <c:v>32.632100000000001</c:v>
                </c:pt>
                <c:pt idx="29">
                  <c:v>32.641849999999998</c:v>
                </c:pt>
                <c:pt idx="30">
                  <c:v>32.65155</c:v>
                </c:pt>
                <c:pt idx="31">
                  <c:v>32.661299999999997</c:v>
                </c:pt>
                <c:pt idx="32">
                  <c:v>32.670999999999999</c:v>
                </c:pt>
                <c:pt idx="33">
                  <c:v>32.680700000000002</c:v>
                </c:pt>
                <c:pt idx="34">
                  <c:v>32.690449999999998</c:v>
                </c:pt>
                <c:pt idx="35">
                  <c:v>32.700150000000001</c:v>
                </c:pt>
                <c:pt idx="36">
                  <c:v>32.709899999999998</c:v>
                </c:pt>
                <c:pt idx="37">
                  <c:v>32.7196</c:v>
                </c:pt>
                <c:pt idx="38">
                  <c:v>32.729349999999997</c:v>
                </c:pt>
                <c:pt idx="39">
                  <c:v>32.739049999999999</c:v>
                </c:pt>
                <c:pt idx="40">
                  <c:v>32.748750000000001</c:v>
                </c:pt>
                <c:pt idx="41">
                  <c:v>32.758499999999998</c:v>
                </c:pt>
                <c:pt idx="42">
                  <c:v>32.7682</c:v>
                </c:pt>
                <c:pt idx="43">
                  <c:v>32.777949999999997</c:v>
                </c:pt>
                <c:pt idx="44">
                  <c:v>32.787649999999999</c:v>
                </c:pt>
                <c:pt idx="45">
                  <c:v>32.797400000000003</c:v>
                </c:pt>
                <c:pt idx="46">
                  <c:v>32.807099999999998</c:v>
                </c:pt>
                <c:pt idx="47">
                  <c:v>32.816800000000001</c:v>
                </c:pt>
                <c:pt idx="48">
                  <c:v>32.826549999999997</c:v>
                </c:pt>
                <c:pt idx="49">
                  <c:v>32.83625</c:v>
                </c:pt>
                <c:pt idx="50">
                  <c:v>32.845999999999997</c:v>
                </c:pt>
              </c:numCache>
            </c:numRef>
          </c:xVal>
          <c:yVal>
            <c:numRef>
              <c:f>'Дублет 3'!$S$3:$S$56</c:f>
              <c:numCache>
                <c:formatCode>General</c:formatCode>
                <c:ptCount val="54"/>
                <c:pt idx="0">
                  <c:v>0</c:v>
                </c:pt>
                <c:pt idx="1">
                  <c:v>37</c:v>
                </c:pt>
                <c:pt idx="2">
                  <c:v>88</c:v>
                </c:pt>
                <c:pt idx="3">
                  <c:v>64</c:v>
                </c:pt>
                <c:pt idx="4">
                  <c:v>86</c:v>
                </c:pt>
                <c:pt idx="5">
                  <c:v>272</c:v>
                </c:pt>
                <c:pt idx="6">
                  <c:v>119</c:v>
                </c:pt>
                <c:pt idx="7">
                  <c:v>234</c:v>
                </c:pt>
                <c:pt idx="8">
                  <c:v>270</c:v>
                </c:pt>
                <c:pt idx="9">
                  <c:v>253</c:v>
                </c:pt>
                <c:pt idx="10">
                  <c:v>335</c:v>
                </c:pt>
                <c:pt idx="11">
                  <c:v>283.5</c:v>
                </c:pt>
                <c:pt idx="12">
                  <c:v>255</c:v>
                </c:pt>
                <c:pt idx="13">
                  <c:v>419</c:v>
                </c:pt>
                <c:pt idx="14">
                  <c:v>488</c:v>
                </c:pt>
                <c:pt idx="15">
                  <c:v>564</c:v>
                </c:pt>
                <c:pt idx="16">
                  <c:v>945.5</c:v>
                </c:pt>
                <c:pt idx="17">
                  <c:v>1318</c:v>
                </c:pt>
                <c:pt idx="18">
                  <c:v>1965</c:v>
                </c:pt>
                <c:pt idx="19">
                  <c:v>2746.5</c:v>
                </c:pt>
                <c:pt idx="20">
                  <c:v>3595.5</c:v>
                </c:pt>
                <c:pt idx="21">
                  <c:v>4279</c:v>
                </c:pt>
                <c:pt idx="22">
                  <c:v>4644.5</c:v>
                </c:pt>
                <c:pt idx="23">
                  <c:v>4559.5</c:v>
                </c:pt>
                <c:pt idx="24">
                  <c:v>4138.5</c:v>
                </c:pt>
                <c:pt idx="25">
                  <c:v>3473</c:v>
                </c:pt>
                <c:pt idx="26">
                  <c:v>2760.5</c:v>
                </c:pt>
                <c:pt idx="27">
                  <c:v>2213.5</c:v>
                </c:pt>
                <c:pt idx="28">
                  <c:v>1465</c:v>
                </c:pt>
                <c:pt idx="29">
                  <c:v>1106.5</c:v>
                </c:pt>
                <c:pt idx="30">
                  <c:v>704.5</c:v>
                </c:pt>
                <c:pt idx="31">
                  <c:v>528</c:v>
                </c:pt>
                <c:pt idx="32">
                  <c:v>312</c:v>
                </c:pt>
                <c:pt idx="33">
                  <c:v>70.5</c:v>
                </c:pt>
                <c:pt idx="34">
                  <c:v>16</c:v>
                </c:pt>
                <c:pt idx="35">
                  <c:v>-273.5</c:v>
                </c:pt>
                <c:pt idx="36">
                  <c:v>-419.5</c:v>
                </c:pt>
                <c:pt idx="37">
                  <c:v>-496.5</c:v>
                </c:pt>
                <c:pt idx="38">
                  <c:v>-649.5</c:v>
                </c:pt>
                <c:pt idx="39">
                  <c:v>-824.5</c:v>
                </c:pt>
                <c:pt idx="40">
                  <c:v>-939</c:v>
                </c:pt>
                <c:pt idx="41">
                  <c:v>-1070.5</c:v>
                </c:pt>
                <c:pt idx="42">
                  <c:v>-1193.5</c:v>
                </c:pt>
                <c:pt idx="43">
                  <c:v>-1024.5</c:v>
                </c:pt>
                <c:pt idx="44">
                  <c:v>-984</c:v>
                </c:pt>
                <c:pt idx="45">
                  <c:v>-667</c:v>
                </c:pt>
                <c:pt idx="46">
                  <c:v>-415</c:v>
                </c:pt>
                <c:pt idx="47">
                  <c:v>-377.5</c:v>
                </c:pt>
                <c:pt idx="48">
                  <c:v>-176</c:v>
                </c:pt>
                <c:pt idx="49">
                  <c:v>-67.5</c:v>
                </c:pt>
                <c:pt idx="50">
                  <c:v>-166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D4B-4D49-B01B-5FE4345E0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965936"/>
        <c:axId val="1281218896"/>
      </c:scatterChart>
      <c:valAx>
        <c:axId val="510965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81218896"/>
        <c:crosses val="autoZero"/>
        <c:crossBetween val="midCat"/>
      </c:valAx>
      <c:valAx>
        <c:axId val="128121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0965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'Дублет 4'!$C$3:$C$23</c:f>
              <c:numCache>
                <c:formatCode>General</c:formatCode>
                <c:ptCount val="21"/>
                <c:pt idx="0">
                  <c:v>21.637499999999999</c:v>
                </c:pt>
                <c:pt idx="1">
                  <c:v>21.647200000000002</c:v>
                </c:pt>
                <c:pt idx="2">
                  <c:v>21.656949999999998</c:v>
                </c:pt>
                <c:pt idx="3">
                  <c:v>21.666650000000001</c:v>
                </c:pt>
                <c:pt idx="4">
                  <c:v>21.676400000000001</c:v>
                </c:pt>
                <c:pt idx="5">
                  <c:v>21.6861</c:v>
                </c:pt>
                <c:pt idx="6">
                  <c:v>21.695799999999998</c:v>
                </c:pt>
                <c:pt idx="7">
                  <c:v>21.705549999999999</c:v>
                </c:pt>
                <c:pt idx="8">
                  <c:v>21.715250000000001</c:v>
                </c:pt>
                <c:pt idx="9">
                  <c:v>21.725000000000001</c:v>
                </c:pt>
                <c:pt idx="10">
                  <c:v>21.7347</c:v>
                </c:pt>
                <c:pt idx="11">
                  <c:v>21.744450000000001</c:v>
                </c:pt>
                <c:pt idx="12">
                  <c:v>21.754149999999999</c:v>
                </c:pt>
                <c:pt idx="13">
                  <c:v>21.763850000000001</c:v>
                </c:pt>
                <c:pt idx="14">
                  <c:v>21.773599999999998</c:v>
                </c:pt>
                <c:pt idx="15">
                  <c:v>21.783300000000001</c:v>
                </c:pt>
                <c:pt idx="16">
                  <c:v>21.793050000000001</c:v>
                </c:pt>
                <c:pt idx="17">
                  <c:v>21.80275</c:v>
                </c:pt>
                <c:pt idx="18">
                  <c:v>21.8125</c:v>
                </c:pt>
                <c:pt idx="19">
                  <c:v>21.822199999999999</c:v>
                </c:pt>
                <c:pt idx="20">
                  <c:v>21.831900000000001</c:v>
                </c:pt>
              </c:numCache>
            </c:numRef>
          </c:xVal>
          <c:yVal>
            <c:numRef>
              <c:f>'Дублет 4'!$D$3:$D$23</c:f>
              <c:numCache>
                <c:formatCode>General</c:formatCode>
                <c:ptCount val="21"/>
                <c:pt idx="0">
                  <c:v>0</c:v>
                </c:pt>
                <c:pt idx="1">
                  <c:v>187</c:v>
                </c:pt>
                <c:pt idx="2">
                  <c:v>201</c:v>
                </c:pt>
                <c:pt idx="3">
                  <c:v>239</c:v>
                </c:pt>
                <c:pt idx="4">
                  <c:v>222</c:v>
                </c:pt>
                <c:pt idx="5">
                  <c:v>548</c:v>
                </c:pt>
                <c:pt idx="6">
                  <c:v>675</c:v>
                </c:pt>
                <c:pt idx="7">
                  <c:v>763</c:v>
                </c:pt>
                <c:pt idx="8">
                  <c:v>735</c:v>
                </c:pt>
                <c:pt idx="9">
                  <c:v>768</c:v>
                </c:pt>
                <c:pt idx="10">
                  <c:v>437</c:v>
                </c:pt>
                <c:pt idx="11">
                  <c:v>535</c:v>
                </c:pt>
                <c:pt idx="12">
                  <c:v>522</c:v>
                </c:pt>
                <c:pt idx="13">
                  <c:v>500</c:v>
                </c:pt>
                <c:pt idx="14">
                  <c:v>387</c:v>
                </c:pt>
                <c:pt idx="15">
                  <c:v>254</c:v>
                </c:pt>
                <c:pt idx="16">
                  <c:v>321</c:v>
                </c:pt>
                <c:pt idx="17">
                  <c:v>96</c:v>
                </c:pt>
                <c:pt idx="18">
                  <c:v>174</c:v>
                </c:pt>
                <c:pt idx="19">
                  <c:v>69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38-4228-9351-B816B725273A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'Дублет 4'!$C$3:$C$23</c:f>
              <c:numCache>
                <c:formatCode>General</c:formatCode>
                <c:ptCount val="21"/>
                <c:pt idx="0">
                  <c:v>21.637499999999999</c:v>
                </c:pt>
                <c:pt idx="1">
                  <c:v>21.647200000000002</c:v>
                </c:pt>
                <c:pt idx="2">
                  <c:v>21.656949999999998</c:v>
                </c:pt>
                <c:pt idx="3">
                  <c:v>21.666650000000001</c:v>
                </c:pt>
                <c:pt idx="4">
                  <c:v>21.676400000000001</c:v>
                </c:pt>
                <c:pt idx="5">
                  <c:v>21.6861</c:v>
                </c:pt>
                <c:pt idx="6">
                  <c:v>21.695799999999998</c:v>
                </c:pt>
                <c:pt idx="7">
                  <c:v>21.705549999999999</c:v>
                </c:pt>
                <c:pt idx="8">
                  <c:v>21.715250000000001</c:v>
                </c:pt>
                <c:pt idx="9">
                  <c:v>21.725000000000001</c:v>
                </c:pt>
                <c:pt idx="10">
                  <c:v>21.7347</c:v>
                </c:pt>
                <c:pt idx="11">
                  <c:v>21.744450000000001</c:v>
                </c:pt>
                <c:pt idx="12">
                  <c:v>21.754149999999999</c:v>
                </c:pt>
                <c:pt idx="13">
                  <c:v>21.763850000000001</c:v>
                </c:pt>
                <c:pt idx="14">
                  <c:v>21.773599999999998</c:v>
                </c:pt>
                <c:pt idx="15">
                  <c:v>21.783300000000001</c:v>
                </c:pt>
                <c:pt idx="16">
                  <c:v>21.793050000000001</c:v>
                </c:pt>
                <c:pt idx="17">
                  <c:v>21.80275</c:v>
                </c:pt>
                <c:pt idx="18">
                  <c:v>21.8125</c:v>
                </c:pt>
                <c:pt idx="19">
                  <c:v>21.822199999999999</c:v>
                </c:pt>
                <c:pt idx="20">
                  <c:v>21.831900000000001</c:v>
                </c:pt>
              </c:numCache>
            </c:numRef>
          </c:xVal>
          <c:yVal>
            <c:numRef>
              <c:f>'Дублет 4'!$E$3:$E$23</c:f>
              <c:numCache>
                <c:formatCode>General</c:formatCode>
                <c:ptCount val="21"/>
                <c:pt idx="0">
                  <c:v>0</c:v>
                </c:pt>
                <c:pt idx="1">
                  <c:v>187</c:v>
                </c:pt>
                <c:pt idx="2">
                  <c:v>201</c:v>
                </c:pt>
                <c:pt idx="3">
                  <c:v>239</c:v>
                </c:pt>
                <c:pt idx="4">
                  <c:v>222</c:v>
                </c:pt>
                <c:pt idx="5">
                  <c:v>548</c:v>
                </c:pt>
                <c:pt idx="6">
                  <c:v>675</c:v>
                </c:pt>
                <c:pt idx="7">
                  <c:v>669.5</c:v>
                </c:pt>
                <c:pt idx="8">
                  <c:v>634.5</c:v>
                </c:pt>
                <c:pt idx="9">
                  <c:v>648.5</c:v>
                </c:pt>
                <c:pt idx="10">
                  <c:v>326</c:v>
                </c:pt>
                <c:pt idx="11">
                  <c:v>261</c:v>
                </c:pt>
                <c:pt idx="12">
                  <c:v>184.5</c:v>
                </c:pt>
                <c:pt idx="13">
                  <c:v>118.5</c:v>
                </c:pt>
                <c:pt idx="14">
                  <c:v>19.5</c:v>
                </c:pt>
                <c:pt idx="15">
                  <c:v>-130</c:v>
                </c:pt>
                <c:pt idx="16">
                  <c:v>102.5</c:v>
                </c:pt>
                <c:pt idx="17">
                  <c:v>-171.5</c:v>
                </c:pt>
                <c:pt idx="18">
                  <c:v>-87</c:v>
                </c:pt>
                <c:pt idx="19">
                  <c:v>-181</c:v>
                </c:pt>
                <c:pt idx="20">
                  <c:v>-193.5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138-4228-9351-B816B7252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007536"/>
        <c:axId val="1281205072"/>
      </c:scatterChart>
      <c:valAx>
        <c:axId val="511007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81205072"/>
        <c:crosses val="autoZero"/>
        <c:crossBetween val="midCat"/>
      </c:valAx>
      <c:valAx>
        <c:axId val="128120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1007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'Дублет 4'!$Q$3:$Q$27</c:f>
              <c:numCache>
                <c:formatCode>General</c:formatCode>
                <c:ptCount val="25"/>
                <c:pt idx="0">
                  <c:v>21.909700000000001</c:v>
                </c:pt>
                <c:pt idx="1">
                  <c:v>21.9194</c:v>
                </c:pt>
                <c:pt idx="2">
                  <c:v>21.92915</c:v>
                </c:pt>
                <c:pt idx="3">
                  <c:v>21.938849999999999</c:v>
                </c:pt>
                <c:pt idx="4">
                  <c:v>21.948550000000001</c:v>
                </c:pt>
                <c:pt idx="5">
                  <c:v>21.958300000000001</c:v>
                </c:pt>
                <c:pt idx="6">
                  <c:v>21.968</c:v>
                </c:pt>
                <c:pt idx="7">
                  <c:v>21.97775</c:v>
                </c:pt>
                <c:pt idx="8">
                  <c:v>21.987449999999999</c:v>
                </c:pt>
                <c:pt idx="9">
                  <c:v>21.997199999999999</c:v>
                </c:pt>
                <c:pt idx="10">
                  <c:v>22.006900000000002</c:v>
                </c:pt>
                <c:pt idx="11">
                  <c:v>22.0166</c:v>
                </c:pt>
                <c:pt idx="12">
                  <c:v>22.026350000000001</c:v>
                </c:pt>
                <c:pt idx="13">
                  <c:v>22.036049999999999</c:v>
                </c:pt>
                <c:pt idx="14">
                  <c:v>22.0458</c:v>
                </c:pt>
                <c:pt idx="15">
                  <c:v>22.055499999999999</c:v>
                </c:pt>
                <c:pt idx="16">
                  <c:v>22.065249999999999</c:v>
                </c:pt>
                <c:pt idx="17">
                  <c:v>22.074950000000001</c:v>
                </c:pt>
                <c:pt idx="18">
                  <c:v>22.08465</c:v>
                </c:pt>
                <c:pt idx="19">
                  <c:v>22.0944</c:v>
                </c:pt>
                <c:pt idx="20">
                  <c:v>22.104099999999999</c:v>
                </c:pt>
                <c:pt idx="21">
                  <c:v>22.113849999999999</c:v>
                </c:pt>
                <c:pt idx="22">
                  <c:v>22.123550000000002</c:v>
                </c:pt>
                <c:pt idx="23">
                  <c:v>22.13325</c:v>
                </c:pt>
                <c:pt idx="24">
                  <c:v>22.143000000000001</c:v>
                </c:pt>
              </c:numCache>
            </c:numRef>
          </c:xVal>
          <c:yVal>
            <c:numRef>
              <c:f>'Дублет 4'!$R$3:$R$27</c:f>
              <c:numCache>
                <c:formatCode>General</c:formatCode>
                <c:ptCount val="25"/>
                <c:pt idx="0">
                  <c:v>0</c:v>
                </c:pt>
                <c:pt idx="1">
                  <c:v>166</c:v>
                </c:pt>
                <c:pt idx="2">
                  <c:v>88</c:v>
                </c:pt>
                <c:pt idx="3">
                  <c:v>219</c:v>
                </c:pt>
                <c:pt idx="4">
                  <c:v>197</c:v>
                </c:pt>
                <c:pt idx="5">
                  <c:v>229</c:v>
                </c:pt>
                <c:pt idx="6">
                  <c:v>385</c:v>
                </c:pt>
                <c:pt idx="7">
                  <c:v>444</c:v>
                </c:pt>
                <c:pt idx="8">
                  <c:v>387</c:v>
                </c:pt>
                <c:pt idx="9">
                  <c:v>449</c:v>
                </c:pt>
                <c:pt idx="10">
                  <c:v>609</c:v>
                </c:pt>
                <c:pt idx="11">
                  <c:v>729</c:v>
                </c:pt>
                <c:pt idx="12">
                  <c:v>866</c:v>
                </c:pt>
                <c:pt idx="13">
                  <c:v>823</c:v>
                </c:pt>
                <c:pt idx="14">
                  <c:v>800</c:v>
                </c:pt>
                <c:pt idx="15">
                  <c:v>732</c:v>
                </c:pt>
                <c:pt idx="16">
                  <c:v>596</c:v>
                </c:pt>
                <c:pt idx="17">
                  <c:v>519</c:v>
                </c:pt>
                <c:pt idx="18">
                  <c:v>538</c:v>
                </c:pt>
                <c:pt idx="19">
                  <c:v>409</c:v>
                </c:pt>
                <c:pt idx="20">
                  <c:v>511</c:v>
                </c:pt>
                <c:pt idx="21">
                  <c:v>264</c:v>
                </c:pt>
                <c:pt idx="22">
                  <c:v>191</c:v>
                </c:pt>
                <c:pt idx="23">
                  <c:v>207</c:v>
                </c:pt>
                <c:pt idx="24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99-491F-B6BB-3B11C1EB366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'Дублет 4'!$Q$3:$Q$27</c:f>
              <c:numCache>
                <c:formatCode>General</c:formatCode>
                <c:ptCount val="25"/>
                <c:pt idx="0">
                  <c:v>21.909700000000001</c:v>
                </c:pt>
                <c:pt idx="1">
                  <c:v>21.9194</c:v>
                </c:pt>
                <c:pt idx="2">
                  <c:v>21.92915</c:v>
                </c:pt>
                <c:pt idx="3">
                  <c:v>21.938849999999999</c:v>
                </c:pt>
                <c:pt idx="4">
                  <c:v>21.948550000000001</c:v>
                </c:pt>
                <c:pt idx="5">
                  <c:v>21.958300000000001</c:v>
                </c:pt>
                <c:pt idx="6">
                  <c:v>21.968</c:v>
                </c:pt>
                <c:pt idx="7">
                  <c:v>21.97775</c:v>
                </c:pt>
                <c:pt idx="8">
                  <c:v>21.987449999999999</c:v>
                </c:pt>
                <c:pt idx="9">
                  <c:v>21.997199999999999</c:v>
                </c:pt>
                <c:pt idx="10">
                  <c:v>22.006900000000002</c:v>
                </c:pt>
                <c:pt idx="11">
                  <c:v>22.0166</c:v>
                </c:pt>
                <c:pt idx="12">
                  <c:v>22.026350000000001</c:v>
                </c:pt>
                <c:pt idx="13">
                  <c:v>22.036049999999999</c:v>
                </c:pt>
                <c:pt idx="14">
                  <c:v>22.0458</c:v>
                </c:pt>
                <c:pt idx="15">
                  <c:v>22.055499999999999</c:v>
                </c:pt>
                <c:pt idx="16">
                  <c:v>22.065249999999999</c:v>
                </c:pt>
                <c:pt idx="17">
                  <c:v>22.074950000000001</c:v>
                </c:pt>
                <c:pt idx="18">
                  <c:v>22.08465</c:v>
                </c:pt>
                <c:pt idx="19">
                  <c:v>22.0944</c:v>
                </c:pt>
                <c:pt idx="20">
                  <c:v>22.104099999999999</c:v>
                </c:pt>
                <c:pt idx="21">
                  <c:v>22.113849999999999</c:v>
                </c:pt>
                <c:pt idx="22">
                  <c:v>22.123550000000002</c:v>
                </c:pt>
                <c:pt idx="23">
                  <c:v>22.13325</c:v>
                </c:pt>
                <c:pt idx="24">
                  <c:v>22.143000000000001</c:v>
                </c:pt>
              </c:numCache>
            </c:numRef>
          </c:xVal>
          <c:yVal>
            <c:numRef>
              <c:f>'Дублет 4'!$S$3:$S$27</c:f>
              <c:numCache>
                <c:formatCode>General</c:formatCode>
                <c:ptCount val="25"/>
                <c:pt idx="0">
                  <c:v>0</c:v>
                </c:pt>
                <c:pt idx="1">
                  <c:v>166</c:v>
                </c:pt>
                <c:pt idx="2">
                  <c:v>88</c:v>
                </c:pt>
                <c:pt idx="3">
                  <c:v>219</c:v>
                </c:pt>
                <c:pt idx="4">
                  <c:v>197</c:v>
                </c:pt>
                <c:pt idx="5">
                  <c:v>229</c:v>
                </c:pt>
                <c:pt idx="6">
                  <c:v>385</c:v>
                </c:pt>
                <c:pt idx="7">
                  <c:v>361</c:v>
                </c:pt>
                <c:pt idx="8">
                  <c:v>343</c:v>
                </c:pt>
                <c:pt idx="9">
                  <c:v>339.5</c:v>
                </c:pt>
                <c:pt idx="10">
                  <c:v>510.5</c:v>
                </c:pt>
                <c:pt idx="11">
                  <c:v>614.5</c:v>
                </c:pt>
                <c:pt idx="12">
                  <c:v>673.5</c:v>
                </c:pt>
                <c:pt idx="13">
                  <c:v>601</c:v>
                </c:pt>
                <c:pt idx="14">
                  <c:v>606.5</c:v>
                </c:pt>
                <c:pt idx="15">
                  <c:v>507.5</c:v>
                </c:pt>
                <c:pt idx="16">
                  <c:v>291.5</c:v>
                </c:pt>
                <c:pt idx="17">
                  <c:v>154.5</c:v>
                </c:pt>
                <c:pt idx="18">
                  <c:v>105</c:v>
                </c:pt>
                <c:pt idx="19">
                  <c:v>-2.5</c:v>
                </c:pt>
                <c:pt idx="20">
                  <c:v>111</c:v>
                </c:pt>
                <c:pt idx="21">
                  <c:v>-102</c:v>
                </c:pt>
                <c:pt idx="22">
                  <c:v>-107</c:v>
                </c:pt>
                <c:pt idx="23">
                  <c:v>-52.5</c:v>
                </c:pt>
                <c:pt idx="24">
                  <c:v>-184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99-491F-B6BB-3B11C1EB3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994224"/>
        <c:axId val="1281141568"/>
      </c:scatterChart>
      <c:valAx>
        <c:axId val="510994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81141568"/>
        <c:crosses val="autoZero"/>
        <c:crossBetween val="midCat"/>
      </c:valAx>
      <c:valAx>
        <c:axId val="12811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0994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'Дублет 4'!$C$28:$C$96</c:f>
              <c:numCache>
                <c:formatCode>General</c:formatCode>
                <c:ptCount val="69"/>
                <c:pt idx="0">
                  <c:v>36.919150000000002</c:v>
                </c:pt>
                <c:pt idx="1">
                  <c:v>36.928849999999997</c:v>
                </c:pt>
                <c:pt idx="2">
                  <c:v>36.938600000000001</c:v>
                </c:pt>
                <c:pt idx="3">
                  <c:v>36.948300000000003</c:v>
                </c:pt>
                <c:pt idx="4">
                  <c:v>36.95805</c:v>
                </c:pt>
                <c:pt idx="5">
                  <c:v>36.967750000000002</c:v>
                </c:pt>
                <c:pt idx="6">
                  <c:v>36.977449999999997</c:v>
                </c:pt>
                <c:pt idx="7">
                  <c:v>36.987200000000001</c:v>
                </c:pt>
                <c:pt idx="8">
                  <c:v>36.996899999999997</c:v>
                </c:pt>
                <c:pt idx="9">
                  <c:v>37.00665</c:v>
                </c:pt>
                <c:pt idx="10">
                  <c:v>37.016350000000003</c:v>
                </c:pt>
                <c:pt idx="11">
                  <c:v>37.0261</c:v>
                </c:pt>
                <c:pt idx="12">
                  <c:v>37.035800000000002</c:v>
                </c:pt>
                <c:pt idx="13">
                  <c:v>37.045499999999997</c:v>
                </c:pt>
                <c:pt idx="14">
                  <c:v>37.055250000000001</c:v>
                </c:pt>
                <c:pt idx="15">
                  <c:v>37.064950000000003</c:v>
                </c:pt>
                <c:pt idx="16">
                  <c:v>37.0747</c:v>
                </c:pt>
                <c:pt idx="17">
                  <c:v>37.084400000000002</c:v>
                </c:pt>
                <c:pt idx="18">
                  <c:v>37.094099999999997</c:v>
                </c:pt>
                <c:pt idx="19">
                  <c:v>37.103850000000001</c:v>
                </c:pt>
                <c:pt idx="20">
                  <c:v>37.113549999999996</c:v>
                </c:pt>
                <c:pt idx="21">
                  <c:v>37.1233</c:v>
                </c:pt>
                <c:pt idx="22">
                  <c:v>37.133000000000003</c:v>
                </c:pt>
                <c:pt idx="23">
                  <c:v>37.142749999999999</c:v>
                </c:pt>
                <c:pt idx="24">
                  <c:v>37.152450000000002</c:v>
                </c:pt>
                <c:pt idx="25">
                  <c:v>37.162149999999997</c:v>
                </c:pt>
                <c:pt idx="26">
                  <c:v>37.171900000000001</c:v>
                </c:pt>
                <c:pt idx="27">
                  <c:v>37.181600000000003</c:v>
                </c:pt>
                <c:pt idx="28">
                  <c:v>37.19135</c:v>
                </c:pt>
                <c:pt idx="29">
                  <c:v>37.201050000000002</c:v>
                </c:pt>
                <c:pt idx="30">
                  <c:v>37.210799999999999</c:v>
                </c:pt>
                <c:pt idx="31">
                  <c:v>37.220500000000001</c:v>
                </c:pt>
                <c:pt idx="32">
                  <c:v>37.230200000000004</c:v>
                </c:pt>
                <c:pt idx="33">
                  <c:v>37.23995</c:v>
                </c:pt>
                <c:pt idx="34">
                  <c:v>37.249650000000003</c:v>
                </c:pt>
                <c:pt idx="35">
                  <c:v>37.259399999999999</c:v>
                </c:pt>
                <c:pt idx="36">
                  <c:v>37.269100000000002</c:v>
                </c:pt>
                <c:pt idx="37">
                  <c:v>37.278849999999998</c:v>
                </c:pt>
                <c:pt idx="38">
                  <c:v>37.288550000000001</c:v>
                </c:pt>
                <c:pt idx="39">
                  <c:v>37.298250000000003</c:v>
                </c:pt>
                <c:pt idx="40">
                  <c:v>37.308</c:v>
                </c:pt>
                <c:pt idx="41">
                  <c:v>37.317700000000002</c:v>
                </c:pt>
                <c:pt idx="42">
                  <c:v>37.327449999999999</c:v>
                </c:pt>
                <c:pt idx="43">
                  <c:v>37.337150000000001</c:v>
                </c:pt>
                <c:pt idx="44">
                  <c:v>37.346850000000003</c:v>
                </c:pt>
                <c:pt idx="45">
                  <c:v>37.3566</c:v>
                </c:pt>
                <c:pt idx="46">
                  <c:v>37.366300000000003</c:v>
                </c:pt>
                <c:pt idx="47">
                  <c:v>37.376049999999999</c:v>
                </c:pt>
                <c:pt idx="48">
                  <c:v>37.385750000000002</c:v>
                </c:pt>
                <c:pt idx="49">
                  <c:v>37.395499999999998</c:v>
                </c:pt>
                <c:pt idx="50">
                  <c:v>37.405200000000001</c:v>
                </c:pt>
                <c:pt idx="51">
                  <c:v>37.414900000000003</c:v>
                </c:pt>
                <c:pt idx="52">
                  <c:v>37.42465</c:v>
                </c:pt>
                <c:pt idx="53">
                  <c:v>37.434350000000002</c:v>
                </c:pt>
                <c:pt idx="54">
                  <c:v>37.444099999999999</c:v>
                </c:pt>
                <c:pt idx="55">
                  <c:v>37.453800000000001</c:v>
                </c:pt>
              </c:numCache>
            </c:numRef>
          </c:xVal>
          <c:yVal>
            <c:numRef>
              <c:f>'Дублет 4'!$D$28:$D$96</c:f>
              <c:numCache>
                <c:formatCode>General</c:formatCode>
                <c:ptCount val="69"/>
                <c:pt idx="0">
                  <c:v>0</c:v>
                </c:pt>
                <c:pt idx="1">
                  <c:v>125</c:v>
                </c:pt>
                <c:pt idx="2">
                  <c:v>135</c:v>
                </c:pt>
                <c:pt idx="3">
                  <c:v>197</c:v>
                </c:pt>
                <c:pt idx="4">
                  <c:v>257</c:v>
                </c:pt>
                <c:pt idx="5">
                  <c:v>210</c:v>
                </c:pt>
                <c:pt idx="6">
                  <c:v>494</c:v>
                </c:pt>
                <c:pt idx="7">
                  <c:v>525</c:v>
                </c:pt>
                <c:pt idx="8">
                  <c:v>411</c:v>
                </c:pt>
                <c:pt idx="9">
                  <c:v>541</c:v>
                </c:pt>
                <c:pt idx="10">
                  <c:v>682</c:v>
                </c:pt>
                <c:pt idx="11">
                  <c:v>852</c:v>
                </c:pt>
                <c:pt idx="12">
                  <c:v>858</c:v>
                </c:pt>
                <c:pt idx="13">
                  <c:v>1094</c:v>
                </c:pt>
                <c:pt idx="14">
                  <c:v>1376</c:v>
                </c:pt>
                <c:pt idx="15">
                  <c:v>1934</c:v>
                </c:pt>
                <c:pt idx="16">
                  <c:v>2181</c:v>
                </c:pt>
                <c:pt idx="17">
                  <c:v>2627</c:v>
                </c:pt>
                <c:pt idx="18">
                  <c:v>3334</c:v>
                </c:pt>
                <c:pt idx="19">
                  <c:v>3840</c:v>
                </c:pt>
                <c:pt idx="20">
                  <c:v>4479</c:v>
                </c:pt>
                <c:pt idx="21">
                  <c:v>4835</c:v>
                </c:pt>
                <c:pt idx="22">
                  <c:v>5092</c:v>
                </c:pt>
                <c:pt idx="23">
                  <c:v>5080</c:v>
                </c:pt>
                <c:pt idx="24">
                  <c:v>4906</c:v>
                </c:pt>
                <c:pt idx="25">
                  <c:v>4732</c:v>
                </c:pt>
                <c:pt idx="26">
                  <c:v>4392</c:v>
                </c:pt>
                <c:pt idx="27">
                  <c:v>3781</c:v>
                </c:pt>
                <c:pt idx="28">
                  <c:v>3592</c:v>
                </c:pt>
                <c:pt idx="29">
                  <c:v>3501</c:v>
                </c:pt>
                <c:pt idx="30">
                  <c:v>3467</c:v>
                </c:pt>
                <c:pt idx="31">
                  <c:v>3273</c:v>
                </c:pt>
                <c:pt idx="32">
                  <c:v>3443</c:v>
                </c:pt>
                <c:pt idx="33">
                  <c:v>3041</c:v>
                </c:pt>
                <c:pt idx="34">
                  <c:v>3079</c:v>
                </c:pt>
                <c:pt idx="35">
                  <c:v>2894</c:v>
                </c:pt>
                <c:pt idx="36">
                  <c:v>2460</c:v>
                </c:pt>
                <c:pt idx="37">
                  <c:v>2093</c:v>
                </c:pt>
                <c:pt idx="38">
                  <c:v>1679</c:v>
                </c:pt>
                <c:pt idx="39">
                  <c:v>1543</c:v>
                </c:pt>
                <c:pt idx="40">
                  <c:v>1212</c:v>
                </c:pt>
                <c:pt idx="41">
                  <c:v>900</c:v>
                </c:pt>
                <c:pt idx="42">
                  <c:v>867</c:v>
                </c:pt>
                <c:pt idx="43">
                  <c:v>744</c:v>
                </c:pt>
                <c:pt idx="44">
                  <c:v>623</c:v>
                </c:pt>
                <c:pt idx="45">
                  <c:v>476</c:v>
                </c:pt>
                <c:pt idx="46">
                  <c:v>465</c:v>
                </c:pt>
                <c:pt idx="47">
                  <c:v>430</c:v>
                </c:pt>
                <c:pt idx="48">
                  <c:v>513</c:v>
                </c:pt>
                <c:pt idx="49">
                  <c:v>529</c:v>
                </c:pt>
                <c:pt idx="50">
                  <c:v>242</c:v>
                </c:pt>
                <c:pt idx="51">
                  <c:v>412</c:v>
                </c:pt>
                <c:pt idx="52">
                  <c:v>287</c:v>
                </c:pt>
                <c:pt idx="53">
                  <c:v>237</c:v>
                </c:pt>
                <c:pt idx="54">
                  <c:v>295</c:v>
                </c:pt>
                <c:pt idx="55">
                  <c:v>138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5B0-42EE-801E-9689B54627D4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'Дублет 4'!$C$28:$C$96</c:f>
              <c:numCache>
                <c:formatCode>General</c:formatCode>
                <c:ptCount val="69"/>
                <c:pt idx="0">
                  <c:v>36.919150000000002</c:v>
                </c:pt>
                <c:pt idx="1">
                  <c:v>36.928849999999997</c:v>
                </c:pt>
                <c:pt idx="2">
                  <c:v>36.938600000000001</c:v>
                </c:pt>
                <c:pt idx="3">
                  <c:v>36.948300000000003</c:v>
                </c:pt>
                <c:pt idx="4">
                  <c:v>36.95805</c:v>
                </c:pt>
                <c:pt idx="5">
                  <c:v>36.967750000000002</c:v>
                </c:pt>
                <c:pt idx="6">
                  <c:v>36.977449999999997</c:v>
                </c:pt>
                <c:pt idx="7">
                  <c:v>36.987200000000001</c:v>
                </c:pt>
                <c:pt idx="8">
                  <c:v>36.996899999999997</c:v>
                </c:pt>
                <c:pt idx="9">
                  <c:v>37.00665</c:v>
                </c:pt>
                <c:pt idx="10">
                  <c:v>37.016350000000003</c:v>
                </c:pt>
                <c:pt idx="11">
                  <c:v>37.0261</c:v>
                </c:pt>
                <c:pt idx="12">
                  <c:v>37.035800000000002</c:v>
                </c:pt>
                <c:pt idx="13">
                  <c:v>37.045499999999997</c:v>
                </c:pt>
                <c:pt idx="14">
                  <c:v>37.055250000000001</c:v>
                </c:pt>
                <c:pt idx="15">
                  <c:v>37.064950000000003</c:v>
                </c:pt>
                <c:pt idx="16">
                  <c:v>37.0747</c:v>
                </c:pt>
                <c:pt idx="17">
                  <c:v>37.084400000000002</c:v>
                </c:pt>
                <c:pt idx="18">
                  <c:v>37.094099999999997</c:v>
                </c:pt>
                <c:pt idx="19">
                  <c:v>37.103850000000001</c:v>
                </c:pt>
                <c:pt idx="20">
                  <c:v>37.113549999999996</c:v>
                </c:pt>
                <c:pt idx="21">
                  <c:v>37.1233</c:v>
                </c:pt>
                <c:pt idx="22">
                  <c:v>37.133000000000003</c:v>
                </c:pt>
                <c:pt idx="23">
                  <c:v>37.142749999999999</c:v>
                </c:pt>
                <c:pt idx="24">
                  <c:v>37.152450000000002</c:v>
                </c:pt>
                <c:pt idx="25">
                  <c:v>37.162149999999997</c:v>
                </c:pt>
                <c:pt idx="26">
                  <c:v>37.171900000000001</c:v>
                </c:pt>
                <c:pt idx="27">
                  <c:v>37.181600000000003</c:v>
                </c:pt>
                <c:pt idx="28">
                  <c:v>37.19135</c:v>
                </c:pt>
                <c:pt idx="29">
                  <c:v>37.201050000000002</c:v>
                </c:pt>
                <c:pt idx="30">
                  <c:v>37.210799999999999</c:v>
                </c:pt>
                <c:pt idx="31">
                  <c:v>37.220500000000001</c:v>
                </c:pt>
                <c:pt idx="32">
                  <c:v>37.230200000000004</c:v>
                </c:pt>
                <c:pt idx="33">
                  <c:v>37.23995</c:v>
                </c:pt>
                <c:pt idx="34">
                  <c:v>37.249650000000003</c:v>
                </c:pt>
                <c:pt idx="35">
                  <c:v>37.259399999999999</c:v>
                </c:pt>
                <c:pt idx="36">
                  <c:v>37.269100000000002</c:v>
                </c:pt>
                <c:pt idx="37">
                  <c:v>37.278849999999998</c:v>
                </c:pt>
                <c:pt idx="38">
                  <c:v>37.288550000000001</c:v>
                </c:pt>
                <c:pt idx="39">
                  <c:v>37.298250000000003</c:v>
                </c:pt>
                <c:pt idx="40">
                  <c:v>37.308</c:v>
                </c:pt>
                <c:pt idx="41">
                  <c:v>37.317700000000002</c:v>
                </c:pt>
                <c:pt idx="42">
                  <c:v>37.327449999999999</c:v>
                </c:pt>
                <c:pt idx="43">
                  <c:v>37.337150000000001</c:v>
                </c:pt>
                <c:pt idx="44">
                  <c:v>37.346850000000003</c:v>
                </c:pt>
                <c:pt idx="45">
                  <c:v>37.3566</c:v>
                </c:pt>
                <c:pt idx="46">
                  <c:v>37.366300000000003</c:v>
                </c:pt>
                <c:pt idx="47">
                  <c:v>37.376049999999999</c:v>
                </c:pt>
                <c:pt idx="48">
                  <c:v>37.385750000000002</c:v>
                </c:pt>
                <c:pt idx="49">
                  <c:v>37.395499999999998</c:v>
                </c:pt>
                <c:pt idx="50">
                  <c:v>37.405200000000001</c:v>
                </c:pt>
                <c:pt idx="51">
                  <c:v>37.414900000000003</c:v>
                </c:pt>
                <c:pt idx="52">
                  <c:v>37.42465</c:v>
                </c:pt>
                <c:pt idx="53">
                  <c:v>37.434350000000002</c:v>
                </c:pt>
                <c:pt idx="54">
                  <c:v>37.444099999999999</c:v>
                </c:pt>
                <c:pt idx="55">
                  <c:v>37.453800000000001</c:v>
                </c:pt>
              </c:numCache>
            </c:numRef>
          </c:xVal>
          <c:yVal>
            <c:numRef>
              <c:f>'Дублет 4'!$E$28:$E$96</c:f>
              <c:numCache>
                <c:formatCode>General</c:formatCode>
                <c:ptCount val="69"/>
                <c:pt idx="0">
                  <c:v>0</c:v>
                </c:pt>
                <c:pt idx="1">
                  <c:v>125</c:v>
                </c:pt>
                <c:pt idx="2">
                  <c:v>135</c:v>
                </c:pt>
                <c:pt idx="3">
                  <c:v>197</c:v>
                </c:pt>
                <c:pt idx="4">
                  <c:v>257</c:v>
                </c:pt>
                <c:pt idx="5">
                  <c:v>210</c:v>
                </c:pt>
                <c:pt idx="6">
                  <c:v>494</c:v>
                </c:pt>
                <c:pt idx="7">
                  <c:v>525</c:v>
                </c:pt>
                <c:pt idx="8">
                  <c:v>411</c:v>
                </c:pt>
                <c:pt idx="9">
                  <c:v>541</c:v>
                </c:pt>
                <c:pt idx="10">
                  <c:v>682</c:v>
                </c:pt>
                <c:pt idx="11">
                  <c:v>852</c:v>
                </c:pt>
                <c:pt idx="12">
                  <c:v>795.5</c:v>
                </c:pt>
                <c:pt idx="13">
                  <c:v>1026.5</c:v>
                </c:pt>
                <c:pt idx="14">
                  <c:v>1277.5</c:v>
                </c:pt>
                <c:pt idx="15">
                  <c:v>1805.5</c:v>
                </c:pt>
                <c:pt idx="16">
                  <c:v>2076</c:v>
                </c:pt>
                <c:pt idx="17">
                  <c:v>2380</c:v>
                </c:pt>
                <c:pt idx="18">
                  <c:v>3071.5</c:v>
                </c:pt>
                <c:pt idx="19">
                  <c:v>3634.5</c:v>
                </c:pt>
                <c:pt idx="20">
                  <c:v>4208.5</c:v>
                </c:pt>
                <c:pt idx="21">
                  <c:v>4494</c:v>
                </c:pt>
                <c:pt idx="22">
                  <c:v>4666</c:v>
                </c:pt>
                <c:pt idx="23">
                  <c:v>4651</c:v>
                </c:pt>
                <c:pt idx="24">
                  <c:v>4359</c:v>
                </c:pt>
                <c:pt idx="25">
                  <c:v>4044</c:v>
                </c:pt>
                <c:pt idx="26">
                  <c:v>3425</c:v>
                </c:pt>
                <c:pt idx="27">
                  <c:v>2690.5</c:v>
                </c:pt>
                <c:pt idx="28">
                  <c:v>2278.5</c:v>
                </c:pt>
                <c:pt idx="29">
                  <c:v>1834</c:v>
                </c:pt>
                <c:pt idx="30">
                  <c:v>1547</c:v>
                </c:pt>
                <c:pt idx="31">
                  <c:v>1033.5</c:v>
                </c:pt>
                <c:pt idx="32">
                  <c:v>1025.5</c:v>
                </c:pt>
                <c:pt idx="33">
                  <c:v>495</c:v>
                </c:pt>
                <c:pt idx="34">
                  <c:v>539</c:v>
                </c:pt>
                <c:pt idx="35">
                  <c:v>441</c:v>
                </c:pt>
                <c:pt idx="36">
                  <c:v>94</c:v>
                </c:pt>
                <c:pt idx="37">
                  <c:v>-103</c:v>
                </c:pt>
                <c:pt idx="38">
                  <c:v>-211.5</c:v>
                </c:pt>
                <c:pt idx="39">
                  <c:v>-253</c:v>
                </c:pt>
                <c:pt idx="40">
                  <c:v>-538.5</c:v>
                </c:pt>
                <c:pt idx="41">
                  <c:v>-833.5</c:v>
                </c:pt>
                <c:pt idx="42">
                  <c:v>-769.5</c:v>
                </c:pt>
                <c:pt idx="43">
                  <c:v>-977.5</c:v>
                </c:pt>
                <c:pt idx="44">
                  <c:v>-897.5</c:v>
                </c:pt>
                <c:pt idx="45">
                  <c:v>-1063.5</c:v>
                </c:pt>
                <c:pt idx="46">
                  <c:v>-982</c:v>
                </c:pt>
                <c:pt idx="47">
                  <c:v>-800</c:v>
                </c:pt>
                <c:pt idx="48">
                  <c:v>-533.5</c:v>
                </c:pt>
                <c:pt idx="49">
                  <c:v>-310.5</c:v>
                </c:pt>
                <c:pt idx="50">
                  <c:v>-529.5</c:v>
                </c:pt>
                <c:pt idx="51">
                  <c:v>-194</c:v>
                </c:pt>
                <c:pt idx="52">
                  <c:v>-163</c:v>
                </c:pt>
                <c:pt idx="53">
                  <c:v>-196.5</c:v>
                </c:pt>
                <c:pt idx="54">
                  <c:v>-77</c:v>
                </c:pt>
                <c:pt idx="55">
                  <c:v>-173.5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5B0-42EE-801E-9689B5462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950128"/>
        <c:axId val="1281232720"/>
      </c:scatterChart>
      <c:valAx>
        <c:axId val="510950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81232720"/>
        <c:crosses val="autoZero"/>
        <c:crossBetween val="midCat"/>
      </c:valAx>
      <c:valAx>
        <c:axId val="128123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0950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5603674540683"/>
          <c:y val="5.5555555555555552E-2"/>
          <c:w val="0.847759186351706"/>
          <c:h val="0.89814814814814814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'Дублет 4'!$Q$32:$Q$114</c:f>
              <c:numCache>
                <c:formatCode>General</c:formatCode>
                <c:ptCount val="83"/>
                <c:pt idx="0">
                  <c:v>37.521850000000001</c:v>
                </c:pt>
                <c:pt idx="1">
                  <c:v>37.531599999999997</c:v>
                </c:pt>
                <c:pt idx="2">
                  <c:v>37.5413</c:v>
                </c:pt>
                <c:pt idx="3">
                  <c:v>37.551000000000002</c:v>
                </c:pt>
                <c:pt idx="4">
                  <c:v>37.560749999999999</c:v>
                </c:pt>
                <c:pt idx="5">
                  <c:v>37.570450000000001</c:v>
                </c:pt>
                <c:pt idx="6">
                  <c:v>37.580199999999998</c:v>
                </c:pt>
                <c:pt idx="7">
                  <c:v>37.5899</c:v>
                </c:pt>
                <c:pt idx="8">
                  <c:v>37.599600000000002</c:v>
                </c:pt>
                <c:pt idx="9">
                  <c:v>37.609349999999999</c:v>
                </c:pt>
                <c:pt idx="10">
                  <c:v>37.619050000000001</c:v>
                </c:pt>
                <c:pt idx="11">
                  <c:v>37.628799999999998</c:v>
                </c:pt>
                <c:pt idx="12">
                  <c:v>37.638500000000001</c:v>
                </c:pt>
                <c:pt idx="13">
                  <c:v>37.648249999999997</c:v>
                </c:pt>
                <c:pt idx="14">
                  <c:v>37.65795</c:v>
                </c:pt>
                <c:pt idx="15">
                  <c:v>37.667650000000002</c:v>
                </c:pt>
                <c:pt idx="16">
                  <c:v>37.677399999999999</c:v>
                </c:pt>
                <c:pt idx="17">
                  <c:v>37.687100000000001</c:v>
                </c:pt>
                <c:pt idx="18">
                  <c:v>37.696849999999998</c:v>
                </c:pt>
                <c:pt idx="19">
                  <c:v>37.70655</c:v>
                </c:pt>
                <c:pt idx="20">
                  <c:v>37.716299999999997</c:v>
                </c:pt>
                <c:pt idx="21">
                  <c:v>37.725999999999999</c:v>
                </c:pt>
                <c:pt idx="22">
                  <c:v>37.735700000000001</c:v>
                </c:pt>
                <c:pt idx="23">
                  <c:v>37.745449999999998</c:v>
                </c:pt>
                <c:pt idx="24">
                  <c:v>37.75515</c:v>
                </c:pt>
                <c:pt idx="25">
                  <c:v>37.764899999999997</c:v>
                </c:pt>
                <c:pt idx="26">
                  <c:v>37.7746</c:v>
                </c:pt>
                <c:pt idx="27">
                  <c:v>37.784350000000003</c:v>
                </c:pt>
                <c:pt idx="28">
                  <c:v>37.794049999999999</c:v>
                </c:pt>
                <c:pt idx="29">
                  <c:v>37.803750000000001</c:v>
                </c:pt>
                <c:pt idx="30">
                  <c:v>37.813499999999998</c:v>
                </c:pt>
                <c:pt idx="31">
                  <c:v>37.8232</c:v>
                </c:pt>
                <c:pt idx="32">
                  <c:v>37.832949999999997</c:v>
                </c:pt>
                <c:pt idx="33">
                  <c:v>37.842649999999999</c:v>
                </c:pt>
                <c:pt idx="34">
                  <c:v>37.852350000000001</c:v>
                </c:pt>
                <c:pt idx="35">
                  <c:v>37.862099999999998</c:v>
                </c:pt>
                <c:pt idx="36">
                  <c:v>37.8718</c:v>
                </c:pt>
                <c:pt idx="37">
                  <c:v>37.881549999999997</c:v>
                </c:pt>
                <c:pt idx="38">
                  <c:v>37.891249999999999</c:v>
                </c:pt>
                <c:pt idx="39">
                  <c:v>37.901000000000003</c:v>
                </c:pt>
                <c:pt idx="40">
                  <c:v>37.910699999999999</c:v>
                </c:pt>
                <c:pt idx="41">
                  <c:v>37.920400000000001</c:v>
                </c:pt>
                <c:pt idx="42">
                  <c:v>37.930149999999998</c:v>
                </c:pt>
                <c:pt idx="43">
                  <c:v>37.93985</c:v>
                </c:pt>
                <c:pt idx="44">
                  <c:v>37.949599999999997</c:v>
                </c:pt>
                <c:pt idx="45">
                  <c:v>37.959299999999999</c:v>
                </c:pt>
                <c:pt idx="46">
                  <c:v>37.969050000000003</c:v>
                </c:pt>
                <c:pt idx="47">
                  <c:v>37.978749999999998</c:v>
                </c:pt>
              </c:numCache>
            </c:numRef>
          </c:xVal>
          <c:yVal>
            <c:numRef>
              <c:f>'Дублет 4'!$R$32:$R$114</c:f>
              <c:numCache>
                <c:formatCode>General</c:formatCode>
                <c:ptCount val="83"/>
                <c:pt idx="0">
                  <c:v>0</c:v>
                </c:pt>
                <c:pt idx="1">
                  <c:v>170</c:v>
                </c:pt>
                <c:pt idx="2">
                  <c:v>111</c:v>
                </c:pt>
                <c:pt idx="3">
                  <c:v>78</c:v>
                </c:pt>
                <c:pt idx="4">
                  <c:v>166</c:v>
                </c:pt>
                <c:pt idx="5">
                  <c:v>232</c:v>
                </c:pt>
                <c:pt idx="6">
                  <c:v>383</c:v>
                </c:pt>
                <c:pt idx="7">
                  <c:v>488</c:v>
                </c:pt>
                <c:pt idx="8">
                  <c:v>652</c:v>
                </c:pt>
                <c:pt idx="9">
                  <c:v>940</c:v>
                </c:pt>
                <c:pt idx="10">
                  <c:v>940</c:v>
                </c:pt>
                <c:pt idx="11">
                  <c:v>1112</c:v>
                </c:pt>
                <c:pt idx="12">
                  <c:v>1629</c:v>
                </c:pt>
                <c:pt idx="13">
                  <c:v>2260</c:v>
                </c:pt>
                <c:pt idx="14">
                  <c:v>2820</c:v>
                </c:pt>
                <c:pt idx="15">
                  <c:v>3437</c:v>
                </c:pt>
                <c:pt idx="16">
                  <c:v>4588</c:v>
                </c:pt>
                <c:pt idx="17">
                  <c:v>5159</c:v>
                </c:pt>
                <c:pt idx="18">
                  <c:v>6052</c:v>
                </c:pt>
                <c:pt idx="19">
                  <c:v>6914</c:v>
                </c:pt>
                <c:pt idx="20">
                  <c:v>7110</c:v>
                </c:pt>
                <c:pt idx="21">
                  <c:v>7013</c:v>
                </c:pt>
                <c:pt idx="22">
                  <c:v>6835</c:v>
                </c:pt>
                <c:pt idx="23">
                  <c:v>6196</c:v>
                </c:pt>
                <c:pt idx="24">
                  <c:v>5694</c:v>
                </c:pt>
                <c:pt idx="25">
                  <c:v>5272</c:v>
                </c:pt>
                <c:pt idx="26">
                  <c:v>4838</c:v>
                </c:pt>
                <c:pt idx="27">
                  <c:v>4668</c:v>
                </c:pt>
                <c:pt idx="28">
                  <c:v>4550</c:v>
                </c:pt>
                <c:pt idx="29">
                  <c:v>4545</c:v>
                </c:pt>
                <c:pt idx="30">
                  <c:v>4466</c:v>
                </c:pt>
                <c:pt idx="31">
                  <c:v>4222</c:v>
                </c:pt>
                <c:pt idx="32">
                  <c:v>4133</c:v>
                </c:pt>
                <c:pt idx="33">
                  <c:v>3602</c:v>
                </c:pt>
                <c:pt idx="34">
                  <c:v>3406</c:v>
                </c:pt>
                <c:pt idx="35">
                  <c:v>2893</c:v>
                </c:pt>
                <c:pt idx="36">
                  <c:v>2486</c:v>
                </c:pt>
                <c:pt idx="37">
                  <c:v>1967</c:v>
                </c:pt>
                <c:pt idx="38">
                  <c:v>1665</c:v>
                </c:pt>
                <c:pt idx="39">
                  <c:v>1198</c:v>
                </c:pt>
                <c:pt idx="40">
                  <c:v>1082</c:v>
                </c:pt>
                <c:pt idx="41">
                  <c:v>745</c:v>
                </c:pt>
                <c:pt idx="42">
                  <c:v>390</c:v>
                </c:pt>
                <c:pt idx="43">
                  <c:v>510</c:v>
                </c:pt>
                <c:pt idx="44">
                  <c:v>377</c:v>
                </c:pt>
                <c:pt idx="45">
                  <c:v>271</c:v>
                </c:pt>
                <c:pt idx="46">
                  <c:v>89</c:v>
                </c:pt>
                <c:pt idx="47">
                  <c:v>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557-446A-A779-F58A643C272B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'Дублет 4'!$Q$32:$Q$114</c:f>
              <c:numCache>
                <c:formatCode>General</c:formatCode>
                <c:ptCount val="83"/>
                <c:pt idx="0">
                  <c:v>37.521850000000001</c:v>
                </c:pt>
                <c:pt idx="1">
                  <c:v>37.531599999999997</c:v>
                </c:pt>
                <c:pt idx="2">
                  <c:v>37.5413</c:v>
                </c:pt>
                <c:pt idx="3">
                  <c:v>37.551000000000002</c:v>
                </c:pt>
                <c:pt idx="4">
                  <c:v>37.560749999999999</c:v>
                </c:pt>
                <c:pt idx="5">
                  <c:v>37.570450000000001</c:v>
                </c:pt>
                <c:pt idx="6">
                  <c:v>37.580199999999998</c:v>
                </c:pt>
                <c:pt idx="7">
                  <c:v>37.5899</c:v>
                </c:pt>
                <c:pt idx="8">
                  <c:v>37.599600000000002</c:v>
                </c:pt>
                <c:pt idx="9">
                  <c:v>37.609349999999999</c:v>
                </c:pt>
                <c:pt idx="10">
                  <c:v>37.619050000000001</c:v>
                </c:pt>
                <c:pt idx="11">
                  <c:v>37.628799999999998</c:v>
                </c:pt>
                <c:pt idx="12">
                  <c:v>37.638500000000001</c:v>
                </c:pt>
                <c:pt idx="13">
                  <c:v>37.648249999999997</c:v>
                </c:pt>
                <c:pt idx="14">
                  <c:v>37.65795</c:v>
                </c:pt>
                <c:pt idx="15">
                  <c:v>37.667650000000002</c:v>
                </c:pt>
                <c:pt idx="16">
                  <c:v>37.677399999999999</c:v>
                </c:pt>
                <c:pt idx="17">
                  <c:v>37.687100000000001</c:v>
                </c:pt>
                <c:pt idx="18">
                  <c:v>37.696849999999998</c:v>
                </c:pt>
                <c:pt idx="19">
                  <c:v>37.70655</c:v>
                </c:pt>
                <c:pt idx="20">
                  <c:v>37.716299999999997</c:v>
                </c:pt>
                <c:pt idx="21">
                  <c:v>37.725999999999999</c:v>
                </c:pt>
                <c:pt idx="22">
                  <c:v>37.735700000000001</c:v>
                </c:pt>
                <c:pt idx="23">
                  <c:v>37.745449999999998</c:v>
                </c:pt>
                <c:pt idx="24">
                  <c:v>37.75515</c:v>
                </c:pt>
                <c:pt idx="25">
                  <c:v>37.764899999999997</c:v>
                </c:pt>
                <c:pt idx="26">
                  <c:v>37.7746</c:v>
                </c:pt>
                <c:pt idx="27">
                  <c:v>37.784350000000003</c:v>
                </c:pt>
                <c:pt idx="28">
                  <c:v>37.794049999999999</c:v>
                </c:pt>
                <c:pt idx="29">
                  <c:v>37.803750000000001</c:v>
                </c:pt>
                <c:pt idx="30">
                  <c:v>37.813499999999998</c:v>
                </c:pt>
                <c:pt idx="31">
                  <c:v>37.8232</c:v>
                </c:pt>
                <c:pt idx="32">
                  <c:v>37.832949999999997</c:v>
                </c:pt>
                <c:pt idx="33">
                  <c:v>37.842649999999999</c:v>
                </c:pt>
                <c:pt idx="34">
                  <c:v>37.852350000000001</c:v>
                </c:pt>
                <c:pt idx="35">
                  <c:v>37.862099999999998</c:v>
                </c:pt>
                <c:pt idx="36">
                  <c:v>37.8718</c:v>
                </c:pt>
                <c:pt idx="37">
                  <c:v>37.881549999999997</c:v>
                </c:pt>
                <c:pt idx="38">
                  <c:v>37.891249999999999</c:v>
                </c:pt>
                <c:pt idx="39">
                  <c:v>37.901000000000003</c:v>
                </c:pt>
                <c:pt idx="40">
                  <c:v>37.910699999999999</c:v>
                </c:pt>
                <c:pt idx="41">
                  <c:v>37.920400000000001</c:v>
                </c:pt>
                <c:pt idx="42">
                  <c:v>37.930149999999998</c:v>
                </c:pt>
                <c:pt idx="43">
                  <c:v>37.93985</c:v>
                </c:pt>
                <c:pt idx="44">
                  <c:v>37.949599999999997</c:v>
                </c:pt>
                <c:pt idx="45">
                  <c:v>37.959299999999999</c:v>
                </c:pt>
                <c:pt idx="46">
                  <c:v>37.969050000000003</c:v>
                </c:pt>
                <c:pt idx="47">
                  <c:v>37.978749999999998</c:v>
                </c:pt>
              </c:numCache>
            </c:numRef>
          </c:xVal>
          <c:yVal>
            <c:numRef>
              <c:f>'Дублет 4'!$S$32:$S$117</c:f>
              <c:numCache>
                <c:formatCode>General</c:formatCode>
                <c:ptCount val="86"/>
                <c:pt idx="0">
                  <c:v>0</c:v>
                </c:pt>
                <c:pt idx="1">
                  <c:v>170</c:v>
                </c:pt>
                <c:pt idx="2">
                  <c:v>111</c:v>
                </c:pt>
                <c:pt idx="3">
                  <c:v>78</c:v>
                </c:pt>
                <c:pt idx="4">
                  <c:v>166</c:v>
                </c:pt>
                <c:pt idx="5">
                  <c:v>232</c:v>
                </c:pt>
                <c:pt idx="6">
                  <c:v>383</c:v>
                </c:pt>
                <c:pt idx="7">
                  <c:v>488</c:v>
                </c:pt>
                <c:pt idx="8">
                  <c:v>652</c:v>
                </c:pt>
                <c:pt idx="9">
                  <c:v>940</c:v>
                </c:pt>
                <c:pt idx="10">
                  <c:v>940</c:v>
                </c:pt>
                <c:pt idx="11">
                  <c:v>1112</c:v>
                </c:pt>
                <c:pt idx="12">
                  <c:v>1629</c:v>
                </c:pt>
                <c:pt idx="13">
                  <c:v>2175</c:v>
                </c:pt>
                <c:pt idx="14">
                  <c:v>2764.5</c:v>
                </c:pt>
                <c:pt idx="15">
                  <c:v>3398</c:v>
                </c:pt>
                <c:pt idx="16">
                  <c:v>4505</c:v>
                </c:pt>
                <c:pt idx="17">
                  <c:v>5043</c:v>
                </c:pt>
                <c:pt idx="18">
                  <c:v>5860.5</c:v>
                </c:pt>
                <c:pt idx="19">
                  <c:v>6670</c:v>
                </c:pt>
                <c:pt idx="20">
                  <c:v>6784</c:v>
                </c:pt>
                <c:pt idx="21">
                  <c:v>6543</c:v>
                </c:pt>
                <c:pt idx="22">
                  <c:v>6365</c:v>
                </c:pt>
                <c:pt idx="23">
                  <c:v>5640</c:v>
                </c:pt>
                <c:pt idx="24">
                  <c:v>4879.5</c:v>
                </c:pt>
                <c:pt idx="25">
                  <c:v>4142</c:v>
                </c:pt>
                <c:pt idx="26">
                  <c:v>3428</c:v>
                </c:pt>
                <c:pt idx="27">
                  <c:v>2949.5</c:v>
                </c:pt>
                <c:pt idx="28">
                  <c:v>2256</c:v>
                </c:pt>
                <c:pt idx="29">
                  <c:v>1965.5</c:v>
                </c:pt>
                <c:pt idx="30">
                  <c:v>1440</c:v>
                </c:pt>
                <c:pt idx="31">
                  <c:v>765</c:v>
                </c:pt>
                <c:pt idx="32">
                  <c:v>578</c:v>
                </c:pt>
                <c:pt idx="33">
                  <c:v>95.5</c:v>
                </c:pt>
                <c:pt idx="34">
                  <c:v>-11.5</c:v>
                </c:pt>
                <c:pt idx="35">
                  <c:v>-205</c:v>
                </c:pt>
                <c:pt idx="36">
                  <c:v>-361</c:v>
                </c:pt>
                <c:pt idx="37">
                  <c:v>-669</c:v>
                </c:pt>
                <c:pt idx="38">
                  <c:v>-754</c:v>
                </c:pt>
                <c:pt idx="39">
                  <c:v>-1136</c:v>
                </c:pt>
                <c:pt idx="40">
                  <c:v>-1193</c:v>
                </c:pt>
                <c:pt idx="41">
                  <c:v>-1527.5</c:v>
                </c:pt>
                <c:pt idx="42">
                  <c:v>-1843</c:v>
                </c:pt>
                <c:pt idx="43">
                  <c:v>-1601</c:v>
                </c:pt>
                <c:pt idx="44">
                  <c:v>-1689.5</c:v>
                </c:pt>
                <c:pt idx="45">
                  <c:v>-1530</c:v>
                </c:pt>
                <c:pt idx="46">
                  <c:v>-1614</c:v>
                </c:pt>
                <c:pt idx="47">
                  <c:v>-1390.5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557-446A-A779-F58A643C2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945136"/>
        <c:axId val="1281313072"/>
      </c:scatterChart>
      <c:valAx>
        <c:axId val="510945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81313072"/>
        <c:crosses val="autoZero"/>
        <c:crossBetween val="midCat"/>
      </c:valAx>
      <c:valAx>
        <c:axId val="128131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0945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'Дублет 5'!$C$3:$C$28</c:f>
              <c:numCache>
                <c:formatCode>General</c:formatCode>
                <c:ptCount val="26"/>
                <c:pt idx="0">
                  <c:v>21.61805</c:v>
                </c:pt>
                <c:pt idx="1">
                  <c:v>21.627749999999999</c:v>
                </c:pt>
                <c:pt idx="2">
                  <c:v>21.637499999999999</c:v>
                </c:pt>
                <c:pt idx="3">
                  <c:v>21.647200000000002</c:v>
                </c:pt>
                <c:pt idx="4">
                  <c:v>21.656949999999998</c:v>
                </c:pt>
                <c:pt idx="5">
                  <c:v>21.666650000000001</c:v>
                </c:pt>
                <c:pt idx="6">
                  <c:v>21.676400000000001</c:v>
                </c:pt>
                <c:pt idx="7">
                  <c:v>21.6861</c:v>
                </c:pt>
                <c:pt idx="8">
                  <c:v>21.695799999999998</c:v>
                </c:pt>
                <c:pt idx="9">
                  <c:v>21.705549999999999</c:v>
                </c:pt>
                <c:pt idx="10">
                  <c:v>21.715250000000001</c:v>
                </c:pt>
                <c:pt idx="11">
                  <c:v>21.725000000000001</c:v>
                </c:pt>
                <c:pt idx="12">
                  <c:v>21.7347</c:v>
                </c:pt>
                <c:pt idx="13">
                  <c:v>21.744450000000001</c:v>
                </c:pt>
                <c:pt idx="14">
                  <c:v>21.754149999999999</c:v>
                </c:pt>
                <c:pt idx="15">
                  <c:v>21.763850000000001</c:v>
                </c:pt>
                <c:pt idx="16">
                  <c:v>21.773599999999998</c:v>
                </c:pt>
                <c:pt idx="17">
                  <c:v>21.783300000000001</c:v>
                </c:pt>
                <c:pt idx="18">
                  <c:v>21.793050000000001</c:v>
                </c:pt>
                <c:pt idx="19">
                  <c:v>21.80275</c:v>
                </c:pt>
                <c:pt idx="20">
                  <c:v>21.8125</c:v>
                </c:pt>
                <c:pt idx="21">
                  <c:v>21.822199999999999</c:v>
                </c:pt>
                <c:pt idx="22">
                  <c:v>21.831900000000001</c:v>
                </c:pt>
                <c:pt idx="23">
                  <c:v>21.841650000000001</c:v>
                </c:pt>
                <c:pt idx="24">
                  <c:v>21.85135</c:v>
                </c:pt>
                <c:pt idx="25">
                  <c:v>21.8611</c:v>
                </c:pt>
              </c:numCache>
            </c:numRef>
          </c:xVal>
          <c:yVal>
            <c:numRef>
              <c:f>'Дублет 5'!$D$3:$D$28</c:f>
              <c:numCache>
                <c:formatCode>General</c:formatCode>
                <c:ptCount val="26"/>
                <c:pt idx="0">
                  <c:v>0</c:v>
                </c:pt>
                <c:pt idx="1">
                  <c:v>79</c:v>
                </c:pt>
                <c:pt idx="2">
                  <c:v>221</c:v>
                </c:pt>
                <c:pt idx="3">
                  <c:v>105</c:v>
                </c:pt>
                <c:pt idx="4">
                  <c:v>234</c:v>
                </c:pt>
                <c:pt idx="5">
                  <c:v>317</c:v>
                </c:pt>
                <c:pt idx="6">
                  <c:v>593</c:v>
                </c:pt>
                <c:pt idx="7">
                  <c:v>1118</c:v>
                </c:pt>
                <c:pt idx="8">
                  <c:v>1628</c:v>
                </c:pt>
                <c:pt idx="9">
                  <c:v>1847</c:v>
                </c:pt>
                <c:pt idx="10">
                  <c:v>1949</c:v>
                </c:pt>
                <c:pt idx="11">
                  <c:v>1949</c:v>
                </c:pt>
                <c:pt idx="12">
                  <c:v>1947</c:v>
                </c:pt>
                <c:pt idx="13">
                  <c:v>1876</c:v>
                </c:pt>
                <c:pt idx="14">
                  <c:v>1914</c:v>
                </c:pt>
                <c:pt idx="15">
                  <c:v>1670</c:v>
                </c:pt>
                <c:pt idx="16">
                  <c:v>1250</c:v>
                </c:pt>
                <c:pt idx="17">
                  <c:v>1125</c:v>
                </c:pt>
                <c:pt idx="18">
                  <c:v>897</c:v>
                </c:pt>
                <c:pt idx="19">
                  <c:v>637</c:v>
                </c:pt>
                <c:pt idx="20">
                  <c:v>504</c:v>
                </c:pt>
                <c:pt idx="21">
                  <c:v>428</c:v>
                </c:pt>
                <c:pt idx="22">
                  <c:v>103</c:v>
                </c:pt>
                <c:pt idx="23">
                  <c:v>153</c:v>
                </c:pt>
                <c:pt idx="24">
                  <c:v>18</c:v>
                </c:pt>
                <c:pt idx="25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73C-4D80-8484-9BBC94FD0826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'Дублет 5'!$C$3:$C$28</c:f>
              <c:numCache>
                <c:formatCode>General</c:formatCode>
                <c:ptCount val="26"/>
                <c:pt idx="0">
                  <c:v>21.61805</c:v>
                </c:pt>
                <c:pt idx="1">
                  <c:v>21.627749999999999</c:v>
                </c:pt>
                <c:pt idx="2">
                  <c:v>21.637499999999999</c:v>
                </c:pt>
                <c:pt idx="3">
                  <c:v>21.647200000000002</c:v>
                </c:pt>
                <c:pt idx="4">
                  <c:v>21.656949999999998</c:v>
                </c:pt>
                <c:pt idx="5">
                  <c:v>21.666650000000001</c:v>
                </c:pt>
                <c:pt idx="6">
                  <c:v>21.676400000000001</c:v>
                </c:pt>
                <c:pt idx="7">
                  <c:v>21.6861</c:v>
                </c:pt>
                <c:pt idx="8">
                  <c:v>21.695799999999998</c:v>
                </c:pt>
                <c:pt idx="9">
                  <c:v>21.705549999999999</c:v>
                </c:pt>
                <c:pt idx="10">
                  <c:v>21.715250000000001</c:v>
                </c:pt>
                <c:pt idx="11">
                  <c:v>21.725000000000001</c:v>
                </c:pt>
                <c:pt idx="12">
                  <c:v>21.7347</c:v>
                </c:pt>
                <c:pt idx="13">
                  <c:v>21.744450000000001</c:v>
                </c:pt>
                <c:pt idx="14">
                  <c:v>21.754149999999999</c:v>
                </c:pt>
                <c:pt idx="15">
                  <c:v>21.763850000000001</c:v>
                </c:pt>
                <c:pt idx="16">
                  <c:v>21.773599999999998</c:v>
                </c:pt>
                <c:pt idx="17">
                  <c:v>21.783300000000001</c:v>
                </c:pt>
                <c:pt idx="18">
                  <c:v>21.793050000000001</c:v>
                </c:pt>
                <c:pt idx="19">
                  <c:v>21.80275</c:v>
                </c:pt>
                <c:pt idx="20">
                  <c:v>21.8125</c:v>
                </c:pt>
                <c:pt idx="21">
                  <c:v>21.822199999999999</c:v>
                </c:pt>
                <c:pt idx="22">
                  <c:v>21.831900000000001</c:v>
                </c:pt>
                <c:pt idx="23">
                  <c:v>21.841650000000001</c:v>
                </c:pt>
                <c:pt idx="24">
                  <c:v>21.85135</c:v>
                </c:pt>
                <c:pt idx="25">
                  <c:v>21.8611</c:v>
                </c:pt>
              </c:numCache>
            </c:numRef>
          </c:xVal>
          <c:yVal>
            <c:numRef>
              <c:f>'Дублет 5'!$E$3:$E$28</c:f>
              <c:numCache>
                <c:formatCode>General</c:formatCode>
                <c:ptCount val="26"/>
                <c:pt idx="0">
                  <c:v>0</c:v>
                </c:pt>
                <c:pt idx="1">
                  <c:v>79</c:v>
                </c:pt>
                <c:pt idx="2">
                  <c:v>221</c:v>
                </c:pt>
                <c:pt idx="3">
                  <c:v>105</c:v>
                </c:pt>
                <c:pt idx="4">
                  <c:v>234</c:v>
                </c:pt>
                <c:pt idx="5">
                  <c:v>317</c:v>
                </c:pt>
                <c:pt idx="6">
                  <c:v>593</c:v>
                </c:pt>
                <c:pt idx="7">
                  <c:v>1078.5</c:v>
                </c:pt>
                <c:pt idx="8">
                  <c:v>1517.5</c:v>
                </c:pt>
                <c:pt idx="9">
                  <c:v>1794.5</c:v>
                </c:pt>
                <c:pt idx="10">
                  <c:v>1832</c:v>
                </c:pt>
                <c:pt idx="11">
                  <c:v>1790.5</c:v>
                </c:pt>
                <c:pt idx="12">
                  <c:v>1650.5</c:v>
                </c:pt>
                <c:pt idx="13">
                  <c:v>1317</c:v>
                </c:pt>
                <c:pt idx="14">
                  <c:v>1100</c:v>
                </c:pt>
                <c:pt idx="15">
                  <c:v>746.5</c:v>
                </c:pt>
                <c:pt idx="16">
                  <c:v>275.5</c:v>
                </c:pt>
                <c:pt idx="17">
                  <c:v>150.5</c:v>
                </c:pt>
                <c:pt idx="18">
                  <c:v>-76.5</c:v>
                </c:pt>
                <c:pt idx="19">
                  <c:v>-301</c:v>
                </c:pt>
                <c:pt idx="20">
                  <c:v>-453</c:v>
                </c:pt>
                <c:pt idx="21">
                  <c:v>-407</c:v>
                </c:pt>
                <c:pt idx="22">
                  <c:v>-522</c:v>
                </c:pt>
                <c:pt idx="23">
                  <c:v>-409.5</c:v>
                </c:pt>
                <c:pt idx="24">
                  <c:v>-430.5</c:v>
                </c:pt>
                <c:pt idx="25">
                  <c:v>-315.5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73C-4D80-8484-9BBC94FD0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995888"/>
        <c:axId val="1281279808"/>
      </c:scatterChart>
      <c:valAx>
        <c:axId val="510995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81279808"/>
        <c:crosses val="autoZero"/>
        <c:crossBetween val="midCat"/>
      </c:valAx>
      <c:valAx>
        <c:axId val="128127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0995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'Дублет 5'!$P$3:$P$22</c:f>
              <c:numCache>
                <c:formatCode>General</c:formatCode>
                <c:ptCount val="20"/>
                <c:pt idx="0">
                  <c:v>22.3277</c:v>
                </c:pt>
                <c:pt idx="1">
                  <c:v>22.337399999999999</c:v>
                </c:pt>
                <c:pt idx="2">
                  <c:v>22.347149999999999</c:v>
                </c:pt>
                <c:pt idx="3">
                  <c:v>22.356850000000001</c:v>
                </c:pt>
                <c:pt idx="4">
                  <c:v>22.366599999999998</c:v>
                </c:pt>
                <c:pt idx="5">
                  <c:v>22.376300000000001</c:v>
                </c:pt>
                <c:pt idx="6">
                  <c:v>22.385999999999999</c:v>
                </c:pt>
                <c:pt idx="7">
                  <c:v>22.39575</c:v>
                </c:pt>
                <c:pt idx="8">
                  <c:v>22.405449999999998</c:v>
                </c:pt>
                <c:pt idx="9">
                  <c:v>22.415199999999999</c:v>
                </c:pt>
                <c:pt idx="10">
                  <c:v>22.424900000000001</c:v>
                </c:pt>
                <c:pt idx="11">
                  <c:v>22.434650000000001</c:v>
                </c:pt>
                <c:pt idx="12">
                  <c:v>22.44435</c:v>
                </c:pt>
                <c:pt idx="13">
                  <c:v>22.454049999999999</c:v>
                </c:pt>
                <c:pt idx="14">
                  <c:v>22.463799999999999</c:v>
                </c:pt>
                <c:pt idx="15">
                  <c:v>22.473500000000001</c:v>
                </c:pt>
                <c:pt idx="16">
                  <c:v>22.483250000000002</c:v>
                </c:pt>
                <c:pt idx="17">
                  <c:v>22.49295</c:v>
                </c:pt>
                <c:pt idx="18">
                  <c:v>22.502700000000001</c:v>
                </c:pt>
                <c:pt idx="19">
                  <c:v>22.5124</c:v>
                </c:pt>
              </c:numCache>
            </c:numRef>
          </c:xVal>
          <c:yVal>
            <c:numRef>
              <c:f>'Дублет 5'!$Q$3:$Q$22</c:f>
              <c:numCache>
                <c:formatCode>General</c:formatCode>
                <c:ptCount val="20"/>
                <c:pt idx="0">
                  <c:v>0</c:v>
                </c:pt>
                <c:pt idx="1">
                  <c:v>76</c:v>
                </c:pt>
                <c:pt idx="2">
                  <c:v>160</c:v>
                </c:pt>
                <c:pt idx="3">
                  <c:v>388</c:v>
                </c:pt>
                <c:pt idx="4">
                  <c:v>648</c:v>
                </c:pt>
                <c:pt idx="5">
                  <c:v>942</c:v>
                </c:pt>
                <c:pt idx="6">
                  <c:v>839</c:v>
                </c:pt>
                <c:pt idx="7">
                  <c:v>852</c:v>
                </c:pt>
                <c:pt idx="8">
                  <c:v>881</c:v>
                </c:pt>
                <c:pt idx="9">
                  <c:v>867</c:v>
                </c:pt>
                <c:pt idx="10">
                  <c:v>976</c:v>
                </c:pt>
                <c:pt idx="11">
                  <c:v>885</c:v>
                </c:pt>
                <c:pt idx="12">
                  <c:v>783</c:v>
                </c:pt>
                <c:pt idx="13">
                  <c:v>662</c:v>
                </c:pt>
                <c:pt idx="14">
                  <c:v>533</c:v>
                </c:pt>
                <c:pt idx="15">
                  <c:v>299</c:v>
                </c:pt>
                <c:pt idx="16">
                  <c:v>313</c:v>
                </c:pt>
                <c:pt idx="17">
                  <c:v>217</c:v>
                </c:pt>
                <c:pt idx="18">
                  <c:v>88</c:v>
                </c:pt>
                <c:pt idx="19">
                  <c:v>-60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49-42C0-AAC4-462FF11D05ED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'Дублет 5'!$P$3:$P$22</c:f>
              <c:numCache>
                <c:formatCode>General</c:formatCode>
                <c:ptCount val="20"/>
                <c:pt idx="0">
                  <c:v>22.3277</c:v>
                </c:pt>
                <c:pt idx="1">
                  <c:v>22.337399999999999</c:v>
                </c:pt>
                <c:pt idx="2">
                  <c:v>22.347149999999999</c:v>
                </c:pt>
                <c:pt idx="3">
                  <c:v>22.356850000000001</c:v>
                </c:pt>
                <c:pt idx="4">
                  <c:v>22.366599999999998</c:v>
                </c:pt>
                <c:pt idx="5">
                  <c:v>22.376300000000001</c:v>
                </c:pt>
                <c:pt idx="6">
                  <c:v>22.385999999999999</c:v>
                </c:pt>
                <c:pt idx="7">
                  <c:v>22.39575</c:v>
                </c:pt>
                <c:pt idx="8">
                  <c:v>22.405449999999998</c:v>
                </c:pt>
                <c:pt idx="9">
                  <c:v>22.415199999999999</c:v>
                </c:pt>
                <c:pt idx="10">
                  <c:v>22.424900000000001</c:v>
                </c:pt>
                <c:pt idx="11">
                  <c:v>22.434650000000001</c:v>
                </c:pt>
                <c:pt idx="12">
                  <c:v>22.44435</c:v>
                </c:pt>
                <c:pt idx="13">
                  <c:v>22.454049999999999</c:v>
                </c:pt>
                <c:pt idx="14">
                  <c:v>22.463799999999999</c:v>
                </c:pt>
                <c:pt idx="15">
                  <c:v>22.473500000000001</c:v>
                </c:pt>
                <c:pt idx="16">
                  <c:v>22.483250000000002</c:v>
                </c:pt>
                <c:pt idx="17">
                  <c:v>22.49295</c:v>
                </c:pt>
                <c:pt idx="18">
                  <c:v>22.502700000000001</c:v>
                </c:pt>
                <c:pt idx="19">
                  <c:v>22.5124</c:v>
                </c:pt>
              </c:numCache>
            </c:numRef>
          </c:xVal>
          <c:yVal>
            <c:numRef>
              <c:f>'Дублет 5'!$R$3:$R$22</c:f>
              <c:numCache>
                <c:formatCode>General</c:formatCode>
                <c:ptCount val="20"/>
                <c:pt idx="0">
                  <c:v>0</c:v>
                </c:pt>
                <c:pt idx="1">
                  <c:v>76</c:v>
                </c:pt>
                <c:pt idx="2">
                  <c:v>160</c:v>
                </c:pt>
                <c:pt idx="3">
                  <c:v>388</c:v>
                </c:pt>
                <c:pt idx="4">
                  <c:v>648</c:v>
                </c:pt>
                <c:pt idx="5">
                  <c:v>942</c:v>
                </c:pt>
                <c:pt idx="6">
                  <c:v>839</c:v>
                </c:pt>
                <c:pt idx="7">
                  <c:v>814</c:v>
                </c:pt>
                <c:pt idx="8">
                  <c:v>801</c:v>
                </c:pt>
                <c:pt idx="9">
                  <c:v>673</c:v>
                </c:pt>
                <c:pt idx="10">
                  <c:v>652</c:v>
                </c:pt>
                <c:pt idx="11">
                  <c:v>414</c:v>
                </c:pt>
                <c:pt idx="12">
                  <c:v>363.5</c:v>
                </c:pt>
                <c:pt idx="13">
                  <c:v>236</c:v>
                </c:pt>
                <c:pt idx="14">
                  <c:v>92.5</c:v>
                </c:pt>
                <c:pt idx="15">
                  <c:v>-134.5</c:v>
                </c:pt>
                <c:pt idx="16">
                  <c:v>-175</c:v>
                </c:pt>
                <c:pt idx="17">
                  <c:v>-225.5</c:v>
                </c:pt>
                <c:pt idx="18">
                  <c:v>-303.5</c:v>
                </c:pt>
                <c:pt idx="19">
                  <c:v>-391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349-42C0-AAC4-462FF11D0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029168"/>
        <c:axId val="1281351952"/>
      </c:scatterChart>
      <c:valAx>
        <c:axId val="511029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81351952"/>
        <c:crosses val="autoZero"/>
        <c:crossBetween val="midCat"/>
      </c:valAx>
      <c:valAx>
        <c:axId val="128135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1029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'Дублет 5'!$C$33:$C$144</c:f>
              <c:numCache>
                <c:formatCode>General</c:formatCode>
                <c:ptCount val="112"/>
                <c:pt idx="0">
                  <c:v>36.977449999999997</c:v>
                </c:pt>
                <c:pt idx="1">
                  <c:v>36.987200000000001</c:v>
                </c:pt>
                <c:pt idx="2">
                  <c:v>36.996899999999997</c:v>
                </c:pt>
                <c:pt idx="3">
                  <c:v>37.00665</c:v>
                </c:pt>
                <c:pt idx="4">
                  <c:v>37.016350000000003</c:v>
                </c:pt>
                <c:pt idx="5">
                  <c:v>37.0261</c:v>
                </c:pt>
                <c:pt idx="6">
                  <c:v>37.035800000000002</c:v>
                </c:pt>
                <c:pt idx="7">
                  <c:v>37.045499999999997</c:v>
                </c:pt>
                <c:pt idx="8">
                  <c:v>37.055250000000001</c:v>
                </c:pt>
                <c:pt idx="9">
                  <c:v>37.064950000000003</c:v>
                </c:pt>
                <c:pt idx="10">
                  <c:v>37.0747</c:v>
                </c:pt>
                <c:pt idx="11">
                  <c:v>37.084400000000002</c:v>
                </c:pt>
                <c:pt idx="12">
                  <c:v>37.094099999999997</c:v>
                </c:pt>
                <c:pt idx="13">
                  <c:v>37.103850000000001</c:v>
                </c:pt>
                <c:pt idx="14">
                  <c:v>37.113549999999996</c:v>
                </c:pt>
                <c:pt idx="15">
                  <c:v>37.1233</c:v>
                </c:pt>
                <c:pt idx="16">
                  <c:v>37.133000000000003</c:v>
                </c:pt>
                <c:pt idx="17">
                  <c:v>37.142749999999999</c:v>
                </c:pt>
                <c:pt idx="18">
                  <c:v>37.152450000000002</c:v>
                </c:pt>
                <c:pt idx="19">
                  <c:v>37.162149999999997</c:v>
                </c:pt>
                <c:pt idx="20">
                  <c:v>37.171900000000001</c:v>
                </c:pt>
                <c:pt idx="21">
                  <c:v>37.181600000000003</c:v>
                </c:pt>
                <c:pt idx="22">
                  <c:v>37.19135</c:v>
                </c:pt>
                <c:pt idx="23">
                  <c:v>37.201050000000002</c:v>
                </c:pt>
                <c:pt idx="24">
                  <c:v>37.210799999999999</c:v>
                </c:pt>
                <c:pt idx="25">
                  <c:v>37.220500000000001</c:v>
                </c:pt>
                <c:pt idx="26">
                  <c:v>37.230200000000004</c:v>
                </c:pt>
                <c:pt idx="27">
                  <c:v>37.23995</c:v>
                </c:pt>
                <c:pt idx="28">
                  <c:v>37.249650000000003</c:v>
                </c:pt>
                <c:pt idx="29">
                  <c:v>37.259399999999999</c:v>
                </c:pt>
                <c:pt idx="30">
                  <c:v>37.269100000000002</c:v>
                </c:pt>
                <c:pt idx="31">
                  <c:v>37.278849999999998</c:v>
                </c:pt>
                <c:pt idx="32">
                  <c:v>37.288550000000001</c:v>
                </c:pt>
                <c:pt idx="33">
                  <c:v>37.298250000000003</c:v>
                </c:pt>
                <c:pt idx="34">
                  <c:v>37.308</c:v>
                </c:pt>
                <c:pt idx="35">
                  <c:v>37.317700000000002</c:v>
                </c:pt>
                <c:pt idx="36">
                  <c:v>37.327449999999999</c:v>
                </c:pt>
                <c:pt idx="37">
                  <c:v>37.337150000000001</c:v>
                </c:pt>
                <c:pt idx="38">
                  <c:v>37.346850000000003</c:v>
                </c:pt>
                <c:pt idx="39">
                  <c:v>37.3566</c:v>
                </c:pt>
                <c:pt idx="40">
                  <c:v>37.366300000000003</c:v>
                </c:pt>
                <c:pt idx="41">
                  <c:v>37.376049999999999</c:v>
                </c:pt>
                <c:pt idx="42">
                  <c:v>37.385750000000002</c:v>
                </c:pt>
                <c:pt idx="43">
                  <c:v>37.395499999999998</c:v>
                </c:pt>
                <c:pt idx="44">
                  <c:v>37.405200000000001</c:v>
                </c:pt>
                <c:pt idx="45">
                  <c:v>37.414900000000003</c:v>
                </c:pt>
                <c:pt idx="46">
                  <c:v>37.42465</c:v>
                </c:pt>
                <c:pt idx="47">
                  <c:v>37.434350000000002</c:v>
                </c:pt>
                <c:pt idx="48">
                  <c:v>37.444099999999999</c:v>
                </c:pt>
                <c:pt idx="49">
                  <c:v>37.453800000000001</c:v>
                </c:pt>
                <c:pt idx="50">
                  <c:v>37.463549999999998</c:v>
                </c:pt>
              </c:numCache>
            </c:numRef>
          </c:xVal>
          <c:yVal>
            <c:numRef>
              <c:f>'Дублет 5'!$D$33:$D$144</c:f>
              <c:numCache>
                <c:formatCode>General</c:formatCode>
                <c:ptCount val="112"/>
                <c:pt idx="0">
                  <c:v>0</c:v>
                </c:pt>
                <c:pt idx="1">
                  <c:v>68</c:v>
                </c:pt>
                <c:pt idx="2">
                  <c:v>159</c:v>
                </c:pt>
                <c:pt idx="3">
                  <c:v>121</c:v>
                </c:pt>
                <c:pt idx="4">
                  <c:v>294</c:v>
                </c:pt>
                <c:pt idx="5">
                  <c:v>359</c:v>
                </c:pt>
                <c:pt idx="6">
                  <c:v>278</c:v>
                </c:pt>
                <c:pt idx="7">
                  <c:v>457</c:v>
                </c:pt>
                <c:pt idx="8">
                  <c:v>575</c:v>
                </c:pt>
                <c:pt idx="9">
                  <c:v>864</c:v>
                </c:pt>
                <c:pt idx="10">
                  <c:v>1206</c:v>
                </c:pt>
                <c:pt idx="11">
                  <c:v>1410</c:v>
                </c:pt>
                <c:pt idx="12">
                  <c:v>1707</c:v>
                </c:pt>
                <c:pt idx="13">
                  <c:v>2031</c:v>
                </c:pt>
                <c:pt idx="14">
                  <c:v>2254</c:v>
                </c:pt>
                <c:pt idx="15">
                  <c:v>2214</c:v>
                </c:pt>
                <c:pt idx="16">
                  <c:v>2184</c:v>
                </c:pt>
                <c:pt idx="17">
                  <c:v>2210</c:v>
                </c:pt>
                <c:pt idx="18">
                  <c:v>1949</c:v>
                </c:pt>
                <c:pt idx="19">
                  <c:v>1657</c:v>
                </c:pt>
                <c:pt idx="20">
                  <c:v>1611</c:v>
                </c:pt>
                <c:pt idx="21">
                  <c:v>1509</c:v>
                </c:pt>
                <c:pt idx="22">
                  <c:v>1383</c:v>
                </c:pt>
                <c:pt idx="23">
                  <c:v>1314</c:v>
                </c:pt>
                <c:pt idx="24">
                  <c:v>1317</c:v>
                </c:pt>
                <c:pt idx="25">
                  <c:v>1331</c:v>
                </c:pt>
                <c:pt idx="26">
                  <c:v>1330</c:v>
                </c:pt>
                <c:pt idx="27">
                  <c:v>1268</c:v>
                </c:pt>
                <c:pt idx="28">
                  <c:v>1105</c:v>
                </c:pt>
                <c:pt idx="29">
                  <c:v>921</c:v>
                </c:pt>
                <c:pt idx="30">
                  <c:v>837</c:v>
                </c:pt>
                <c:pt idx="31">
                  <c:v>647</c:v>
                </c:pt>
                <c:pt idx="32">
                  <c:v>565</c:v>
                </c:pt>
                <c:pt idx="33">
                  <c:v>478</c:v>
                </c:pt>
                <c:pt idx="34">
                  <c:v>296</c:v>
                </c:pt>
                <c:pt idx="35">
                  <c:v>269</c:v>
                </c:pt>
                <c:pt idx="36">
                  <c:v>207</c:v>
                </c:pt>
                <c:pt idx="37">
                  <c:v>220</c:v>
                </c:pt>
                <c:pt idx="38">
                  <c:v>91</c:v>
                </c:pt>
                <c:pt idx="39">
                  <c:v>151</c:v>
                </c:pt>
                <c:pt idx="40">
                  <c:v>109</c:v>
                </c:pt>
                <c:pt idx="41">
                  <c:v>81</c:v>
                </c:pt>
                <c:pt idx="42">
                  <c:v>173</c:v>
                </c:pt>
                <c:pt idx="43">
                  <c:v>97</c:v>
                </c:pt>
                <c:pt idx="44">
                  <c:v>120</c:v>
                </c:pt>
                <c:pt idx="45">
                  <c:v>17</c:v>
                </c:pt>
                <c:pt idx="46">
                  <c:v>16</c:v>
                </c:pt>
                <c:pt idx="47">
                  <c:v>32</c:v>
                </c:pt>
                <c:pt idx="48">
                  <c:v>45</c:v>
                </c:pt>
                <c:pt idx="49">
                  <c:v>61</c:v>
                </c:pt>
                <c:pt idx="50">
                  <c:v>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B24-4B27-9E77-1408E8807651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'Дублет 5'!$C$33:$C$144</c:f>
              <c:numCache>
                <c:formatCode>General</c:formatCode>
                <c:ptCount val="112"/>
                <c:pt idx="0">
                  <c:v>36.977449999999997</c:v>
                </c:pt>
                <c:pt idx="1">
                  <c:v>36.987200000000001</c:v>
                </c:pt>
                <c:pt idx="2">
                  <c:v>36.996899999999997</c:v>
                </c:pt>
                <c:pt idx="3">
                  <c:v>37.00665</c:v>
                </c:pt>
                <c:pt idx="4">
                  <c:v>37.016350000000003</c:v>
                </c:pt>
                <c:pt idx="5">
                  <c:v>37.0261</c:v>
                </c:pt>
                <c:pt idx="6">
                  <c:v>37.035800000000002</c:v>
                </c:pt>
                <c:pt idx="7">
                  <c:v>37.045499999999997</c:v>
                </c:pt>
                <c:pt idx="8">
                  <c:v>37.055250000000001</c:v>
                </c:pt>
                <c:pt idx="9">
                  <c:v>37.064950000000003</c:v>
                </c:pt>
                <c:pt idx="10">
                  <c:v>37.0747</c:v>
                </c:pt>
                <c:pt idx="11">
                  <c:v>37.084400000000002</c:v>
                </c:pt>
                <c:pt idx="12">
                  <c:v>37.094099999999997</c:v>
                </c:pt>
                <c:pt idx="13">
                  <c:v>37.103850000000001</c:v>
                </c:pt>
                <c:pt idx="14">
                  <c:v>37.113549999999996</c:v>
                </c:pt>
                <c:pt idx="15">
                  <c:v>37.1233</c:v>
                </c:pt>
                <c:pt idx="16">
                  <c:v>37.133000000000003</c:v>
                </c:pt>
                <c:pt idx="17">
                  <c:v>37.142749999999999</c:v>
                </c:pt>
                <c:pt idx="18">
                  <c:v>37.152450000000002</c:v>
                </c:pt>
                <c:pt idx="19">
                  <c:v>37.162149999999997</c:v>
                </c:pt>
                <c:pt idx="20">
                  <c:v>37.171900000000001</c:v>
                </c:pt>
                <c:pt idx="21">
                  <c:v>37.181600000000003</c:v>
                </c:pt>
                <c:pt idx="22">
                  <c:v>37.19135</c:v>
                </c:pt>
                <c:pt idx="23">
                  <c:v>37.201050000000002</c:v>
                </c:pt>
                <c:pt idx="24">
                  <c:v>37.210799999999999</c:v>
                </c:pt>
                <c:pt idx="25">
                  <c:v>37.220500000000001</c:v>
                </c:pt>
                <c:pt idx="26">
                  <c:v>37.230200000000004</c:v>
                </c:pt>
                <c:pt idx="27">
                  <c:v>37.23995</c:v>
                </c:pt>
                <c:pt idx="28">
                  <c:v>37.249650000000003</c:v>
                </c:pt>
                <c:pt idx="29">
                  <c:v>37.259399999999999</c:v>
                </c:pt>
                <c:pt idx="30">
                  <c:v>37.269100000000002</c:v>
                </c:pt>
                <c:pt idx="31">
                  <c:v>37.278849999999998</c:v>
                </c:pt>
                <c:pt idx="32">
                  <c:v>37.288550000000001</c:v>
                </c:pt>
                <c:pt idx="33">
                  <c:v>37.298250000000003</c:v>
                </c:pt>
                <c:pt idx="34">
                  <c:v>37.308</c:v>
                </c:pt>
                <c:pt idx="35">
                  <c:v>37.317700000000002</c:v>
                </c:pt>
                <c:pt idx="36">
                  <c:v>37.327449999999999</c:v>
                </c:pt>
                <c:pt idx="37">
                  <c:v>37.337150000000001</c:v>
                </c:pt>
                <c:pt idx="38">
                  <c:v>37.346850000000003</c:v>
                </c:pt>
                <c:pt idx="39">
                  <c:v>37.3566</c:v>
                </c:pt>
                <c:pt idx="40">
                  <c:v>37.366300000000003</c:v>
                </c:pt>
                <c:pt idx="41">
                  <c:v>37.376049999999999</c:v>
                </c:pt>
                <c:pt idx="42">
                  <c:v>37.385750000000002</c:v>
                </c:pt>
                <c:pt idx="43">
                  <c:v>37.395499999999998</c:v>
                </c:pt>
                <c:pt idx="44">
                  <c:v>37.405200000000001</c:v>
                </c:pt>
                <c:pt idx="45">
                  <c:v>37.414900000000003</c:v>
                </c:pt>
                <c:pt idx="46">
                  <c:v>37.42465</c:v>
                </c:pt>
                <c:pt idx="47">
                  <c:v>37.434350000000002</c:v>
                </c:pt>
                <c:pt idx="48">
                  <c:v>37.444099999999999</c:v>
                </c:pt>
                <c:pt idx="49">
                  <c:v>37.453800000000001</c:v>
                </c:pt>
                <c:pt idx="50">
                  <c:v>37.463549999999998</c:v>
                </c:pt>
              </c:numCache>
            </c:numRef>
          </c:xVal>
          <c:yVal>
            <c:numRef>
              <c:f>'Дублет 5'!$E$33:$E$145</c:f>
              <c:numCache>
                <c:formatCode>General</c:formatCode>
                <c:ptCount val="113"/>
                <c:pt idx="0">
                  <c:v>0</c:v>
                </c:pt>
                <c:pt idx="1">
                  <c:v>68</c:v>
                </c:pt>
                <c:pt idx="2">
                  <c:v>159</c:v>
                </c:pt>
                <c:pt idx="3">
                  <c:v>121</c:v>
                </c:pt>
                <c:pt idx="4">
                  <c:v>294</c:v>
                </c:pt>
                <c:pt idx="5">
                  <c:v>359</c:v>
                </c:pt>
                <c:pt idx="6">
                  <c:v>278</c:v>
                </c:pt>
                <c:pt idx="7">
                  <c:v>457</c:v>
                </c:pt>
                <c:pt idx="8">
                  <c:v>575</c:v>
                </c:pt>
                <c:pt idx="9">
                  <c:v>864</c:v>
                </c:pt>
                <c:pt idx="10">
                  <c:v>1206</c:v>
                </c:pt>
                <c:pt idx="11">
                  <c:v>1410</c:v>
                </c:pt>
                <c:pt idx="12">
                  <c:v>1673</c:v>
                </c:pt>
                <c:pt idx="13">
                  <c:v>1951.5</c:v>
                </c:pt>
                <c:pt idx="14">
                  <c:v>2193.5</c:v>
                </c:pt>
                <c:pt idx="15">
                  <c:v>2067</c:v>
                </c:pt>
                <c:pt idx="16">
                  <c:v>2004.5</c:v>
                </c:pt>
                <c:pt idx="17">
                  <c:v>2071</c:v>
                </c:pt>
                <c:pt idx="18">
                  <c:v>1720.5</c:v>
                </c:pt>
                <c:pt idx="19">
                  <c:v>1369.5</c:v>
                </c:pt>
                <c:pt idx="20">
                  <c:v>1179</c:v>
                </c:pt>
                <c:pt idx="21">
                  <c:v>906</c:v>
                </c:pt>
                <c:pt idx="22">
                  <c:v>678</c:v>
                </c:pt>
                <c:pt idx="23">
                  <c:v>460.5</c:v>
                </c:pt>
                <c:pt idx="24">
                  <c:v>301.5</c:v>
                </c:pt>
                <c:pt idx="25">
                  <c:v>204</c:v>
                </c:pt>
                <c:pt idx="26">
                  <c:v>223</c:v>
                </c:pt>
                <c:pt idx="27">
                  <c:v>176</c:v>
                </c:pt>
                <c:pt idx="28">
                  <c:v>0</c:v>
                </c:pt>
                <c:pt idx="29">
                  <c:v>-53.5</c:v>
                </c:pt>
                <c:pt idx="30">
                  <c:v>8.5</c:v>
                </c:pt>
                <c:pt idx="31">
                  <c:v>-158.5</c:v>
                </c:pt>
                <c:pt idx="32">
                  <c:v>-189.5</c:v>
                </c:pt>
                <c:pt idx="33">
                  <c:v>-213.5</c:v>
                </c:pt>
                <c:pt idx="34">
                  <c:v>-361</c:v>
                </c:pt>
                <c:pt idx="35">
                  <c:v>-389.5</c:v>
                </c:pt>
                <c:pt idx="36">
                  <c:v>-458.5</c:v>
                </c:pt>
                <c:pt idx="37">
                  <c:v>-445</c:v>
                </c:pt>
                <c:pt idx="38">
                  <c:v>-543</c:v>
                </c:pt>
                <c:pt idx="39">
                  <c:v>-401.5</c:v>
                </c:pt>
                <c:pt idx="40">
                  <c:v>-351.5</c:v>
                </c:pt>
                <c:pt idx="41">
                  <c:v>-337.5</c:v>
                </c:pt>
                <c:pt idx="42">
                  <c:v>-150.5</c:v>
                </c:pt>
                <c:pt idx="43">
                  <c:v>-185.5</c:v>
                </c:pt>
                <c:pt idx="44">
                  <c:v>-119</c:v>
                </c:pt>
                <c:pt idx="45">
                  <c:v>-131</c:v>
                </c:pt>
                <c:pt idx="46">
                  <c:v>-118.5</c:v>
                </c:pt>
                <c:pt idx="47">
                  <c:v>-71.5</c:v>
                </c:pt>
                <c:pt idx="48">
                  <c:v>-65</c:v>
                </c:pt>
                <c:pt idx="49">
                  <c:v>15.5</c:v>
                </c:pt>
                <c:pt idx="50">
                  <c:v>-83.5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B24-4B27-9E77-1408E8807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026672"/>
        <c:axId val="509698512"/>
      </c:scatterChart>
      <c:valAx>
        <c:axId val="511026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9698512"/>
        <c:crosses val="autoZero"/>
        <c:crossBetween val="midCat"/>
      </c:valAx>
      <c:valAx>
        <c:axId val="50969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1026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'Дублет 5'!$P$28:$P$78</c:f>
              <c:numCache>
                <c:formatCode>General</c:formatCode>
                <c:ptCount val="51"/>
                <c:pt idx="0">
                  <c:v>32.427950000000003</c:v>
                </c:pt>
                <c:pt idx="1">
                  <c:v>32.4377</c:v>
                </c:pt>
                <c:pt idx="2">
                  <c:v>32.447400000000002</c:v>
                </c:pt>
                <c:pt idx="3">
                  <c:v>32.457149999999999</c:v>
                </c:pt>
                <c:pt idx="4">
                  <c:v>32.466850000000001</c:v>
                </c:pt>
                <c:pt idx="5">
                  <c:v>32.476599999999998</c:v>
                </c:pt>
                <c:pt idx="6">
                  <c:v>32.4863</c:v>
                </c:pt>
                <c:pt idx="7">
                  <c:v>32.496000000000002</c:v>
                </c:pt>
                <c:pt idx="8">
                  <c:v>32.505749999999999</c:v>
                </c:pt>
                <c:pt idx="9">
                  <c:v>32.515450000000001</c:v>
                </c:pt>
                <c:pt idx="10">
                  <c:v>32.525199999999998</c:v>
                </c:pt>
                <c:pt idx="11">
                  <c:v>32.5349</c:v>
                </c:pt>
                <c:pt idx="12">
                  <c:v>32.544649999999997</c:v>
                </c:pt>
                <c:pt idx="13">
                  <c:v>32.554349999999999</c:v>
                </c:pt>
                <c:pt idx="14">
                  <c:v>32.564050000000002</c:v>
                </c:pt>
                <c:pt idx="15">
                  <c:v>32.573799999999999</c:v>
                </c:pt>
                <c:pt idx="16">
                  <c:v>32.583500000000001</c:v>
                </c:pt>
                <c:pt idx="17">
                  <c:v>32.593249999999998</c:v>
                </c:pt>
                <c:pt idx="18">
                  <c:v>32.60295</c:v>
                </c:pt>
                <c:pt idx="19">
                  <c:v>32.612650000000002</c:v>
                </c:pt>
                <c:pt idx="20">
                  <c:v>32.622399999999999</c:v>
                </c:pt>
                <c:pt idx="21">
                  <c:v>32.632100000000001</c:v>
                </c:pt>
                <c:pt idx="22">
                  <c:v>32.641849999999998</c:v>
                </c:pt>
                <c:pt idx="23">
                  <c:v>32.65155</c:v>
                </c:pt>
                <c:pt idx="24">
                  <c:v>32.661299999999997</c:v>
                </c:pt>
                <c:pt idx="25">
                  <c:v>32.670999999999999</c:v>
                </c:pt>
                <c:pt idx="26">
                  <c:v>32.680700000000002</c:v>
                </c:pt>
                <c:pt idx="27">
                  <c:v>32.690449999999998</c:v>
                </c:pt>
                <c:pt idx="28">
                  <c:v>32.700150000000001</c:v>
                </c:pt>
                <c:pt idx="29">
                  <c:v>32.709899999999998</c:v>
                </c:pt>
                <c:pt idx="30">
                  <c:v>32.7196</c:v>
                </c:pt>
                <c:pt idx="31">
                  <c:v>32.729349999999997</c:v>
                </c:pt>
                <c:pt idx="32">
                  <c:v>32.739049999999999</c:v>
                </c:pt>
                <c:pt idx="33">
                  <c:v>32.748750000000001</c:v>
                </c:pt>
                <c:pt idx="34">
                  <c:v>32.758499999999998</c:v>
                </c:pt>
                <c:pt idx="35">
                  <c:v>32.7682</c:v>
                </c:pt>
                <c:pt idx="36">
                  <c:v>32.777949999999997</c:v>
                </c:pt>
                <c:pt idx="37">
                  <c:v>32.787649999999999</c:v>
                </c:pt>
                <c:pt idx="38">
                  <c:v>32.797400000000003</c:v>
                </c:pt>
                <c:pt idx="39">
                  <c:v>32.807099999999998</c:v>
                </c:pt>
                <c:pt idx="40">
                  <c:v>32.816800000000001</c:v>
                </c:pt>
                <c:pt idx="41">
                  <c:v>32.826549999999997</c:v>
                </c:pt>
                <c:pt idx="42">
                  <c:v>32.83625</c:v>
                </c:pt>
                <c:pt idx="43">
                  <c:v>32.845999999999997</c:v>
                </c:pt>
                <c:pt idx="44">
                  <c:v>32.855699999999999</c:v>
                </c:pt>
              </c:numCache>
            </c:numRef>
          </c:xVal>
          <c:yVal>
            <c:numRef>
              <c:f>'Дублет 5'!$Q$28:$Q$78</c:f>
              <c:numCache>
                <c:formatCode>General</c:formatCode>
                <c:ptCount val="51"/>
                <c:pt idx="0">
                  <c:v>0</c:v>
                </c:pt>
                <c:pt idx="1">
                  <c:v>136</c:v>
                </c:pt>
                <c:pt idx="2">
                  <c:v>225</c:v>
                </c:pt>
                <c:pt idx="3">
                  <c:v>274</c:v>
                </c:pt>
                <c:pt idx="4">
                  <c:v>365</c:v>
                </c:pt>
                <c:pt idx="5">
                  <c:v>359</c:v>
                </c:pt>
                <c:pt idx="6">
                  <c:v>582</c:v>
                </c:pt>
                <c:pt idx="7">
                  <c:v>1023</c:v>
                </c:pt>
                <c:pt idx="8">
                  <c:v>1232</c:v>
                </c:pt>
                <c:pt idx="9">
                  <c:v>1651</c:v>
                </c:pt>
                <c:pt idx="10">
                  <c:v>1888</c:v>
                </c:pt>
                <c:pt idx="11">
                  <c:v>2188</c:v>
                </c:pt>
                <c:pt idx="12">
                  <c:v>2295</c:v>
                </c:pt>
                <c:pt idx="13">
                  <c:v>2211</c:v>
                </c:pt>
                <c:pt idx="14">
                  <c:v>2335</c:v>
                </c:pt>
                <c:pt idx="15">
                  <c:v>2253</c:v>
                </c:pt>
                <c:pt idx="16">
                  <c:v>1968</c:v>
                </c:pt>
                <c:pt idx="17">
                  <c:v>1877</c:v>
                </c:pt>
                <c:pt idx="18">
                  <c:v>1795</c:v>
                </c:pt>
                <c:pt idx="19">
                  <c:v>1726</c:v>
                </c:pt>
                <c:pt idx="20">
                  <c:v>1764</c:v>
                </c:pt>
                <c:pt idx="21">
                  <c:v>1793</c:v>
                </c:pt>
                <c:pt idx="22">
                  <c:v>1539</c:v>
                </c:pt>
                <c:pt idx="23">
                  <c:v>1312</c:v>
                </c:pt>
                <c:pt idx="24">
                  <c:v>1385</c:v>
                </c:pt>
                <c:pt idx="25">
                  <c:v>1154</c:v>
                </c:pt>
                <c:pt idx="26">
                  <c:v>987</c:v>
                </c:pt>
                <c:pt idx="27">
                  <c:v>687</c:v>
                </c:pt>
                <c:pt idx="28">
                  <c:v>651</c:v>
                </c:pt>
                <c:pt idx="29">
                  <c:v>596</c:v>
                </c:pt>
                <c:pt idx="30">
                  <c:v>416</c:v>
                </c:pt>
                <c:pt idx="31">
                  <c:v>470</c:v>
                </c:pt>
                <c:pt idx="32">
                  <c:v>333</c:v>
                </c:pt>
                <c:pt idx="33">
                  <c:v>203</c:v>
                </c:pt>
                <c:pt idx="34">
                  <c:v>193</c:v>
                </c:pt>
                <c:pt idx="35">
                  <c:v>193</c:v>
                </c:pt>
                <c:pt idx="36">
                  <c:v>206</c:v>
                </c:pt>
                <c:pt idx="37">
                  <c:v>228</c:v>
                </c:pt>
                <c:pt idx="38">
                  <c:v>205</c:v>
                </c:pt>
                <c:pt idx="39">
                  <c:v>71</c:v>
                </c:pt>
                <c:pt idx="40">
                  <c:v>162</c:v>
                </c:pt>
                <c:pt idx="41">
                  <c:v>154</c:v>
                </c:pt>
                <c:pt idx="42">
                  <c:v>57</c:v>
                </c:pt>
                <c:pt idx="43">
                  <c:v>33</c:v>
                </c:pt>
                <c:pt idx="44">
                  <c:v>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EED-47D5-AFA5-B324170FDB83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'Дублет 5'!$P$28:$P$78</c:f>
              <c:numCache>
                <c:formatCode>General</c:formatCode>
                <c:ptCount val="51"/>
                <c:pt idx="0">
                  <c:v>32.427950000000003</c:v>
                </c:pt>
                <c:pt idx="1">
                  <c:v>32.4377</c:v>
                </c:pt>
                <c:pt idx="2">
                  <c:v>32.447400000000002</c:v>
                </c:pt>
                <c:pt idx="3">
                  <c:v>32.457149999999999</c:v>
                </c:pt>
                <c:pt idx="4">
                  <c:v>32.466850000000001</c:v>
                </c:pt>
                <c:pt idx="5">
                  <c:v>32.476599999999998</c:v>
                </c:pt>
                <c:pt idx="6">
                  <c:v>32.4863</c:v>
                </c:pt>
                <c:pt idx="7">
                  <c:v>32.496000000000002</c:v>
                </c:pt>
                <c:pt idx="8">
                  <c:v>32.505749999999999</c:v>
                </c:pt>
                <c:pt idx="9">
                  <c:v>32.515450000000001</c:v>
                </c:pt>
                <c:pt idx="10">
                  <c:v>32.525199999999998</c:v>
                </c:pt>
                <c:pt idx="11">
                  <c:v>32.5349</c:v>
                </c:pt>
                <c:pt idx="12">
                  <c:v>32.544649999999997</c:v>
                </c:pt>
                <c:pt idx="13">
                  <c:v>32.554349999999999</c:v>
                </c:pt>
                <c:pt idx="14">
                  <c:v>32.564050000000002</c:v>
                </c:pt>
                <c:pt idx="15">
                  <c:v>32.573799999999999</c:v>
                </c:pt>
                <c:pt idx="16">
                  <c:v>32.583500000000001</c:v>
                </c:pt>
                <c:pt idx="17">
                  <c:v>32.593249999999998</c:v>
                </c:pt>
                <c:pt idx="18">
                  <c:v>32.60295</c:v>
                </c:pt>
                <c:pt idx="19">
                  <c:v>32.612650000000002</c:v>
                </c:pt>
                <c:pt idx="20">
                  <c:v>32.622399999999999</c:v>
                </c:pt>
                <c:pt idx="21">
                  <c:v>32.632100000000001</c:v>
                </c:pt>
                <c:pt idx="22">
                  <c:v>32.641849999999998</c:v>
                </c:pt>
                <c:pt idx="23">
                  <c:v>32.65155</c:v>
                </c:pt>
                <c:pt idx="24">
                  <c:v>32.661299999999997</c:v>
                </c:pt>
                <c:pt idx="25">
                  <c:v>32.670999999999999</c:v>
                </c:pt>
                <c:pt idx="26">
                  <c:v>32.680700000000002</c:v>
                </c:pt>
                <c:pt idx="27">
                  <c:v>32.690449999999998</c:v>
                </c:pt>
                <c:pt idx="28">
                  <c:v>32.700150000000001</c:v>
                </c:pt>
                <c:pt idx="29">
                  <c:v>32.709899999999998</c:v>
                </c:pt>
                <c:pt idx="30">
                  <c:v>32.7196</c:v>
                </c:pt>
                <c:pt idx="31">
                  <c:v>32.729349999999997</c:v>
                </c:pt>
                <c:pt idx="32">
                  <c:v>32.739049999999999</c:v>
                </c:pt>
                <c:pt idx="33">
                  <c:v>32.748750000000001</c:v>
                </c:pt>
                <c:pt idx="34">
                  <c:v>32.758499999999998</c:v>
                </c:pt>
                <c:pt idx="35">
                  <c:v>32.7682</c:v>
                </c:pt>
                <c:pt idx="36">
                  <c:v>32.777949999999997</c:v>
                </c:pt>
                <c:pt idx="37">
                  <c:v>32.787649999999999</c:v>
                </c:pt>
                <c:pt idx="38">
                  <c:v>32.797400000000003</c:v>
                </c:pt>
                <c:pt idx="39">
                  <c:v>32.807099999999998</c:v>
                </c:pt>
                <c:pt idx="40">
                  <c:v>32.816800000000001</c:v>
                </c:pt>
                <c:pt idx="41">
                  <c:v>32.826549999999997</c:v>
                </c:pt>
                <c:pt idx="42">
                  <c:v>32.83625</c:v>
                </c:pt>
                <c:pt idx="43">
                  <c:v>32.845999999999997</c:v>
                </c:pt>
                <c:pt idx="44">
                  <c:v>32.855699999999999</c:v>
                </c:pt>
              </c:numCache>
            </c:numRef>
          </c:xVal>
          <c:yVal>
            <c:numRef>
              <c:f>'Дублет 5'!$R$28:$R$78</c:f>
              <c:numCache>
                <c:formatCode>General</c:formatCode>
                <c:ptCount val="51"/>
                <c:pt idx="0">
                  <c:v>0</c:v>
                </c:pt>
                <c:pt idx="1">
                  <c:v>136</c:v>
                </c:pt>
                <c:pt idx="2">
                  <c:v>225</c:v>
                </c:pt>
                <c:pt idx="3">
                  <c:v>274</c:v>
                </c:pt>
                <c:pt idx="4">
                  <c:v>365</c:v>
                </c:pt>
                <c:pt idx="5">
                  <c:v>359</c:v>
                </c:pt>
                <c:pt idx="6">
                  <c:v>582</c:v>
                </c:pt>
                <c:pt idx="7">
                  <c:v>1023</c:v>
                </c:pt>
                <c:pt idx="8">
                  <c:v>1232</c:v>
                </c:pt>
                <c:pt idx="9">
                  <c:v>1651</c:v>
                </c:pt>
                <c:pt idx="10">
                  <c:v>1888</c:v>
                </c:pt>
                <c:pt idx="11">
                  <c:v>2120</c:v>
                </c:pt>
                <c:pt idx="12">
                  <c:v>2182.5</c:v>
                </c:pt>
                <c:pt idx="13">
                  <c:v>2074</c:v>
                </c:pt>
                <c:pt idx="14">
                  <c:v>2152.5</c:v>
                </c:pt>
                <c:pt idx="15">
                  <c:v>2073.5</c:v>
                </c:pt>
                <c:pt idx="16">
                  <c:v>1677</c:v>
                </c:pt>
                <c:pt idx="17">
                  <c:v>1365.5</c:v>
                </c:pt>
                <c:pt idx="18">
                  <c:v>1179</c:v>
                </c:pt>
                <c:pt idx="19">
                  <c:v>900.5</c:v>
                </c:pt>
                <c:pt idx="20">
                  <c:v>820</c:v>
                </c:pt>
                <c:pt idx="21">
                  <c:v>699</c:v>
                </c:pt>
                <c:pt idx="22">
                  <c:v>391.5</c:v>
                </c:pt>
                <c:pt idx="23">
                  <c:v>206.5</c:v>
                </c:pt>
                <c:pt idx="24">
                  <c:v>217.5</c:v>
                </c:pt>
                <c:pt idx="25">
                  <c:v>27.5</c:v>
                </c:pt>
                <c:pt idx="26">
                  <c:v>3</c:v>
                </c:pt>
                <c:pt idx="27">
                  <c:v>-251.5</c:v>
                </c:pt>
                <c:pt idx="28">
                  <c:v>-246.5</c:v>
                </c:pt>
                <c:pt idx="29">
                  <c:v>-267</c:v>
                </c:pt>
                <c:pt idx="30">
                  <c:v>-466</c:v>
                </c:pt>
                <c:pt idx="31">
                  <c:v>-426.5</c:v>
                </c:pt>
                <c:pt idx="32">
                  <c:v>-436.5</c:v>
                </c:pt>
                <c:pt idx="33">
                  <c:v>-453</c:v>
                </c:pt>
                <c:pt idx="34">
                  <c:v>-499.5</c:v>
                </c:pt>
                <c:pt idx="35">
                  <c:v>-384</c:v>
                </c:pt>
                <c:pt idx="36">
                  <c:v>-287.5</c:v>
                </c:pt>
                <c:pt idx="37">
                  <c:v>-115.5</c:v>
                </c:pt>
                <c:pt idx="38">
                  <c:v>-120.5</c:v>
                </c:pt>
                <c:pt idx="39">
                  <c:v>-227</c:v>
                </c:pt>
                <c:pt idx="40">
                  <c:v>-46</c:v>
                </c:pt>
                <c:pt idx="41">
                  <c:v>-81</c:v>
                </c:pt>
                <c:pt idx="42">
                  <c:v>-109.5</c:v>
                </c:pt>
                <c:pt idx="43">
                  <c:v>-68.5</c:v>
                </c:pt>
                <c:pt idx="44">
                  <c:v>-90.5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EED-47D5-AFA5-B324170F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033744"/>
        <c:axId val="509733072"/>
      </c:scatterChart>
      <c:valAx>
        <c:axId val="511033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9733072"/>
        <c:crosses val="autoZero"/>
        <c:crossBetween val="midCat"/>
      </c:valAx>
      <c:valAx>
        <c:axId val="50973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1033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'Дублет 1'!$P$3:$P$41</c:f>
              <c:numCache>
                <c:formatCode>General</c:formatCode>
                <c:ptCount val="39"/>
                <c:pt idx="0">
                  <c:v>36.948300000000003</c:v>
                </c:pt>
                <c:pt idx="1">
                  <c:v>36.95805</c:v>
                </c:pt>
                <c:pt idx="2">
                  <c:v>36.967750000000002</c:v>
                </c:pt>
                <c:pt idx="3">
                  <c:v>36.977449999999997</c:v>
                </c:pt>
                <c:pt idx="4">
                  <c:v>36.987200000000001</c:v>
                </c:pt>
                <c:pt idx="5">
                  <c:v>36.996899999999997</c:v>
                </c:pt>
                <c:pt idx="6">
                  <c:v>37.00665</c:v>
                </c:pt>
                <c:pt idx="7">
                  <c:v>37.016350000000003</c:v>
                </c:pt>
                <c:pt idx="8">
                  <c:v>37.0261</c:v>
                </c:pt>
                <c:pt idx="9">
                  <c:v>37.035800000000002</c:v>
                </c:pt>
                <c:pt idx="10">
                  <c:v>37.045499999999997</c:v>
                </c:pt>
                <c:pt idx="11">
                  <c:v>37.055250000000001</c:v>
                </c:pt>
                <c:pt idx="12">
                  <c:v>37.064950000000003</c:v>
                </c:pt>
                <c:pt idx="13">
                  <c:v>37.0747</c:v>
                </c:pt>
                <c:pt idx="14">
                  <c:v>37.084400000000002</c:v>
                </c:pt>
                <c:pt idx="15">
                  <c:v>37.094099999999997</c:v>
                </c:pt>
                <c:pt idx="16">
                  <c:v>37.103850000000001</c:v>
                </c:pt>
                <c:pt idx="17">
                  <c:v>37.113549999999996</c:v>
                </c:pt>
                <c:pt idx="18">
                  <c:v>37.1233</c:v>
                </c:pt>
                <c:pt idx="19">
                  <c:v>37.133000000000003</c:v>
                </c:pt>
                <c:pt idx="20">
                  <c:v>37.142749999999999</c:v>
                </c:pt>
                <c:pt idx="21">
                  <c:v>37.152450000000002</c:v>
                </c:pt>
                <c:pt idx="22">
                  <c:v>37.162149999999997</c:v>
                </c:pt>
                <c:pt idx="23">
                  <c:v>37.171900000000001</c:v>
                </c:pt>
                <c:pt idx="24">
                  <c:v>37.181600000000003</c:v>
                </c:pt>
                <c:pt idx="25">
                  <c:v>37.19135</c:v>
                </c:pt>
                <c:pt idx="26">
                  <c:v>37.201050000000002</c:v>
                </c:pt>
                <c:pt idx="27">
                  <c:v>37.210799999999999</c:v>
                </c:pt>
                <c:pt idx="28">
                  <c:v>37.220500000000001</c:v>
                </c:pt>
                <c:pt idx="29">
                  <c:v>37.230200000000004</c:v>
                </c:pt>
                <c:pt idx="30">
                  <c:v>37.23995</c:v>
                </c:pt>
                <c:pt idx="31">
                  <c:v>37.249650000000003</c:v>
                </c:pt>
                <c:pt idx="32">
                  <c:v>37.259399999999999</c:v>
                </c:pt>
                <c:pt idx="33">
                  <c:v>37.269100000000002</c:v>
                </c:pt>
                <c:pt idx="34">
                  <c:v>37.278849999999998</c:v>
                </c:pt>
                <c:pt idx="35">
                  <c:v>37.288550000000001</c:v>
                </c:pt>
                <c:pt idx="36">
                  <c:v>37.298250000000003</c:v>
                </c:pt>
                <c:pt idx="37">
                  <c:v>37.308</c:v>
                </c:pt>
                <c:pt idx="38">
                  <c:v>37.317700000000002</c:v>
                </c:pt>
              </c:numCache>
            </c:numRef>
          </c:xVal>
          <c:yVal>
            <c:numRef>
              <c:f>'Дублет 1'!$Q$3:$Q$41</c:f>
              <c:numCache>
                <c:formatCode>0</c:formatCode>
                <c:ptCount val="39"/>
                <c:pt idx="0">
                  <c:v>0</c:v>
                </c:pt>
                <c:pt idx="1">
                  <c:v>145</c:v>
                </c:pt>
                <c:pt idx="2">
                  <c:v>86</c:v>
                </c:pt>
                <c:pt idx="3">
                  <c:v>244</c:v>
                </c:pt>
                <c:pt idx="4">
                  <c:v>149</c:v>
                </c:pt>
                <c:pt idx="5">
                  <c:v>200</c:v>
                </c:pt>
                <c:pt idx="6">
                  <c:v>227</c:v>
                </c:pt>
                <c:pt idx="7">
                  <c:v>311</c:v>
                </c:pt>
                <c:pt idx="8">
                  <c:v>622</c:v>
                </c:pt>
                <c:pt idx="9">
                  <c:v>374</c:v>
                </c:pt>
                <c:pt idx="10">
                  <c:v>560</c:v>
                </c:pt>
                <c:pt idx="11">
                  <c:v>602</c:v>
                </c:pt>
                <c:pt idx="12">
                  <c:v>718</c:v>
                </c:pt>
                <c:pt idx="13">
                  <c:v>933</c:v>
                </c:pt>
                <c:pt idx="14">
                  <c:v>1123</c:v>
                </c:pt>
                <c:pt idx="15">
                  <c:v>1041</c:v>
                </c:pt>
                <c:pt idx="16">
                  <c:v>1317</c:v>
                </c:pt>
                <c:pt idx="17">
                  <c:v>1201</c:v>
                </c:pt>
                <c:pt idx="18">
                  <c:v>1414</c:v>
                </c:pt>
                <c:pt idx="19">
                  <c:v>1255</c:v>
                </c:pt>
                <c:pt idx="20">
                  <c:v>978</c:v>
                </c:pt>
                <c:pt idx="21">
                  <c:v>1278</c:v>
                </c:pt>
                <c:pt idx="22">
                  <c:v>853</c:v>
                </c:pt>
                <c:pt idx="23">
                  <c:v>680</c:v>
                </c:pt>
                <c:pt idx="24">
                  <c:v>632</c:v>
                </c:pt>
                <c:pt idx="25">
                  <c:v>748</c:v>
                </c:pt>
                <c:pt idx="26">
                  <c:v>699</c:v>
                </c:pt>
                <c:pt idx="27">
                  <c:v>866</c:v>
                </c:pt>
                <c:pt idx="28">
                  <c:v>664</c:v>
                </c:pt>
                <c:pt idx="29">
                  <c:v>612</c:v>
                </c:pt>
                <c:pt idx="30">
                  <c:v>623</c:v>
                </c:pt>
                <c:pt idx="31">
                  <c:v>463</c:v>
                </c:pt>
                <c:pt idx="32">
                  <c:v>452</c:v>
                </c:pt>
                <c:pt idx="33">
                  <c:v>336</c:v>
                </c:pt>
                <c:pt idx="34">
                  <c:v>268</c:v>
                </c:pt>
                <c:pt idx="35">
                  <c:v>280</c:v>
                </c:pt>
                <c:pt idx="36">
                  <c:v>229</c:v>
                </c:pt>
                <c:pt idx="37">
                  <c:v>76</c:v>
                </c:pt>
                <c:pt idx="38">
                  <c:v>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76-4AD0-9731-73B6EF186AC9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'Дублет 1'!$P$3:$P$41</c:f>
              <c:numCache>
                <c:formatCode>General</c:formatCode>
                <c:ptCount val="39"/>
                <c:pt idx="0">
                  <c:v>36.948300000000003</c:v>
                </c:pt>
                <c:pt idx="1">
                  <c:v>36.95805</c:v>
                </c:pt>
                <c:pt idx="2">
                  <c:v>36.967750000000002</c:v>
                </c:pt>
                <c:pt idx="3">
                  <c:v>36.977449999999997</c:v>
                </c:pt>
                <c:pt idx="4">
                  <c:v>36.987200000000001</c:v>
                </c:pt>
                <c:pt idx="5">
                  <c:v>36.996899999999997</c:v>
                </c:pt>
                <c:pt idx="6">
                  <c:v>37.00665</c:v>
                </c:pt>
                <c:pt idx="7">
                  <c:v>37.016350000000003</c:v>
                </c:pt>
                <c:pt idx="8">
                  <c:v>37.0261</c:v>
                </c:pt>
                <c:pt idx="9">
                  <c:v>37.035800000000002</c:v>
                </c:pt>
                <c:pt idx="10">
                  <c:v>37.045499999999997</c:v>
                </c:pt>
                <c:pt idx="11">
                  <c:v>37.055250000000001</c:v>
                </c:pt>
                <c:pt idx="12">
                  <c:v>37.064950000000003</c:v>
                </c:pt>
                <c:pt idx="13">
                  <c:v>37.0747</c:v>
                </c:pt>
                <c:pt idx="14">
                  <c:v>37.084400000000002</c:v>
                </c:pt>
                <c:pt idx="15">
                  <c:v>37.094099999999997</c:v>
                </c:pt>
                <c:pt idx="16">
                  <c:v>37.103850000000001</c:v>
                </c:pt>
                <c:pt idx="17">
                  <c:v>37.113549999999996</c:v>
                </c:pt>
                <c:pt idx="18">
                  <c:v>37.1233</c:v>
                </c:pt>
                <c:pt idx="19">
                  <c:v>37.133000000000003</c:v>
                </c:pt>
                <c:pt idx="20">
                  <c:v>37.142749999999999</c:v>
                </c:pt>
                <c:pt idx="21">
                  <c:v>37.152450000000002</c:v>
                </c:pt>
                <c:pt idx="22">
                  <c:v>37.162149999999997</c:v>
                </c:pt>
                <c:pt idx="23">
                  <c:v>37.171900000000001</c:v>
                </c:pt>
                <c:pt idx="24">
                  <c:v>37.181600000000003</c:v>
                </c:pt>
                <c:pt idx="25">
                  <c:v>37.19135</c:v>
                </c:pt>
                <c:pt idx="26">
                  <c:v>37.201050000000002</c:v>
                </c:pt>
                <c:pt idx="27">
                  <c:v>37.210799999999999</c:v>
                </c:pt>
                <c:pt idx="28">
                  <c:v>37.220500000000001</c:v>
                </c:pt>
                <c:pt idx="29">
                  <c:v>37.230200000000004</c:v>
                </c:pt>
                <c:pt idx="30">
                  <c:v>37.23995</c:v>
                </c:pt>
                <c:pt idx="31">
                  <c:v>37.249650000000003</c:v>
                </c:pt>
                <c:pt idx="32">
                  <c:v>37.259399999999999</c:v>
                </c:pt>
                <c:pt idx="33">
                  <c:v>37.269100000000002</c:v>
                </c:pt>
                <c:pt idx="34">
                  <c:v>37.278849999999998</c:v>
                </c:pt>
                <c:pt idx="35">
                  <c:v>37.288550000000001</c:v>
                </c:pt>
                <c:pt idx="36">
                  <c:v>37.298250000000003</c:v>
                </c:pt>
                <c:pt idx="37">
                  <c:v>37.308</c:v>
                </c:pt>
                <c:pt idx="38">
                  <c:v>37.317700000000002</c:v>
                </c:pt>
              </c:numCache>
            </c:numRef>
          </c:xVal>
          <c:yVal>
            <c:numRef>
              <c:f>'Дублет 1'!$R$3:$R$41</c:f>
              <c:numCache>
                <c:formatCode>0</c:formatCode>
                <c:ptCount val="39"/>
                <c:pt idx="0">
                  <c:v>0</c:v>
                </c:pt>
                <c:pt idx="1">
                  <c:v>145</c:v>
                </c:pt>
                <c:pt idx="2">
                  <c:v>86</c:v>
                </c:pt>
                <c:pt idx="3">
                  <c:v>244</c:v>
                </c:pt>
                <c:pt idx="4">
                  <c:v>149</c:v>
                </c:pt>
                <c:pt idx="5">
                  <c:v>200</c:v>
                </c:pt>
                <c:pt idx="6">
                  <c:v>227</c:v>
                </c:pt>
                <c:pt idx="7">
                  <c:v>311</c:v>
                </c:pt>
                <c:pt idx="8">
                  <c:v>622</c:v>
                </c:pt>
                <c:pt idx="9">
                  <c:v>374</c:v>
                </c:pt>
                <c:pt idx="10">
                  <c:v>560</c:v>
                </c:pt>
                <c:pt idx="11" formatCode="General">
                  <c:v>602</c:v>
                </c:pt>
                <c:pt idx="12" formatCode="General">
                  <c:v>645.5</c:v>
                </c:pt>
                <c:pt idx="13" formatCode="General">
                  <c:v>890</c:v>
                </c:pt>
                <c:pt idx="14" formatCode="General">
                  <c:v>1001</c:v>
                </c:pt>
                <c:pt idx="15" formatCode="General">
                  <c:v>966.5</c:v>
                </c:pt>
                <c:pt idx="16" formatCode="General">
                  <c:v>1217</c:v>
                </c:pt>
                <c:pt idx="17" formatCode="General">
                  <c:v>1087.5</c:v>
                </c:pt>
                <c:pt idx="18" formatCode="General">
                  <c:v>1258.5</c:v>
                </c:pt>
                <c:pt idx="19" formatCode="General">
                  <c:v>944</c:v>
                </c:pt>
                <c:pt idx="20" formatCode="General">
                  <c:v>791</c:v>
                </c:pt>
                <c:pt idx="21" formatCode="General">
                  <c:v>998</c:v>
                </c:pt>
                <c:pt idx="22" formatCode="General">
                  <c:v>552</c:v>
                </c:pt>
                <c:pt idx="23" formatCode="General">
                  <c:v>321</c:v>
                </c:pt>
                <c:pt idx="24" formatCode="General">
                  <c:v>165.5</c:v>
                </c:pt>
                <c:pt idx="25" formatCode="General">
                  <c:v>186.5</c:v>
                </c:pt>
                <c:pt idx="26" formatCode="General">
                  <c:v>178.5</c:v>
                </c:pt>
                <c:pt idx="27" formatCode="General">
                  <c:v>207.5</c:v>
                </c:pt>
                <c:pt idx="28" formatCode="General">
                  <c:v>63.5</c:v>
                </c:pt>
                <c:pt idx="29" formatCode="General">
                  <c:v>-95</c:v>
                </c:pt>
                <c:pt idx="30" formatCode="General">
                  <c:v>-4.5</c:v>
                </c:pt>
                <c:pt idx="31" formatCode="General">
                  <c:v>-26</c:v>
                </c:pt>
                <c:pt idx="32" formatCode="General">
                  <c:v>-187</c:v>
                </c:pt>
                <c:pt idx="33" formatCode="General">
                  <c:v>-90.5</c:v>
                </c:pt>
                <c:pt idx="34" formatCode="General">
                  <c:v>-72</c:v>
                </c:pt>
                <c:pt idx="35" formatCode="General">
                  <c:v>-36</c:v>
                </c:pt>
                <c:pt idx="36" formatCode="General">
                  <c:v>-145</c:v>
                </c:pt>
                <c:pt idx="37" formatCode="General">
                  <c:v>-273.5</c:v>
                </c:pt>
                <c:pt idx="38" formatCode="General">
                  <c:v>-407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76-4AD0-9731-73B6EF186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4605359"/>
        <c:axId val="1330376255"/>
      </c:scatterChart>
      <c:valAx>
        <c:axId val="1144605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0376255"/>
        <c:crosses val="autoZero"/>
        <c:crossBetween val="midCat"/>
        <c:majorUnit val="3.0000000000000006E-2"/>
        <c:minorUnit val="1.0000000000000002E-2"/>
      </c:valAx>
      <c:valAx>
        <c:axId val="133037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46053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'Дублет 1'!$C$40:$C$123</c:f>
              <c:numCache>
                <c:formatCode>General</c:formatCode>
                <c:ptCount val="84"/>
                <c:pt idx="0">
                  <c:v>21.97775</c:v>
                </c:pt>
                <c:pt idx="1">
                  <c:v>21.987449999999999</c:v>
                </c:pt>
                <c:pt idx="2">
                  <c:v>21.997199999999999</c:v>
                </c:pt>
                <c:pt idx="3">
                  <c:v>22.006900000000002</c:v>
                </c:pt>
                <c:pt idx="4">
                  <c:v>22.0166</c:v>
                </c:pt>
                <c:pt idx="5">
                  <c:v>22.026350000000001</c:v>
                </c:pt>
                <c:pt idx="6">
                  <c:v>22.036049999999999</c:v>
                </c:pt>
                <c:pt idx="7">
                  <c:v>22.0458</c:v>
                </c:pt>
                <c:pt idx="8">
                  <c:v>22.055499999999999</c:v>
                </c:pt>
                <c:pt idx="9">
                  <c:v>22.065249999999999</c:v>
                </c:pt>
                <c:pt idx="10">
                  <c:v>22.074950000000001</c:v>
                </c:pt>
                <c:pt idx="11">
                  <c:v>22.08465</c:v>
                </c:pt>
                <c:pt idx="12">
                  <c:v>22.0944</c:v>
                </c:pt>
                <c:pt idx="13">
                  <c:v>22.104099999999999</c:v>
                </c:pt>
                <c:pt idx="14">
                  <c:v>22.113849999999999</c:v>
                </c:pt>
                <c:pt idx="15">
                  <c:v>22.123550000000002</c:v>
                </c:pt>
                <c:pt idx="16">
                  <c:v>22.13325</c:v>
                </c:pt>
                <c:pt idx="17">
                  <c:v>22.143000000000001</c:v>
                </c:pt>
              </c:numCache>
            </c:numRef>
          </c:xVal>
          <c:yVal>
            <c:numRef>
              <c:f>'Дублет 1'!$D$40:$D$123</c:f>
              <c:numCache>
                <c:formatCode>0.00</c:formatCode>
                <c:ptCount val="84"/>
                <c:pt idx="0">
                  <c:v>8</c:v>
                </c:pt>
                <c:pt idx="1">
                  <c:v>127</c:v>
                </c:pt>
                <c:pt idx="2">
                  <c:v>82</c:v>
                </c:pt>
                <c:pt idx="3">
                  <c:v>409</c:v>
                </c:pt>
                <c:pt idx="4">
                  <c:v>474</c:v>
                </c:pt>
                <c:pt idx="5">
                  <c:v>834</c:v>
                </c:pt>
                <c:pt idx="6">
                  <c:v>1389</c:v>
                </c:pt>
                <c:pt idx="7">
                  <c:v>1938</c:v>
                </c:pt>
                <c:pt idx="8">
                  <c:v>2056</c:v>
                </c:pt>
                <c:pt idx="9">
                  <c:v>1597</c:v>
                </c:pt>
                <c:pt idx="10">
                  <c:v>946</c:v>
                </c:pt>
                <c:pt idx="11">
                  <c:v>802</c:v>
                </c:pt>
                <c:pt idx="12">
                  <c:v>996</c:v>
                </c:pt>
                <c:pt idx="13">
                  <c:v>982</c:v>
                </c:pt>
                <c:pt idx="14">
                  <c:v>1223</c:v>
                </c:pt>
                <c:pt idx="15">
                  <c:v>834</c:v>
                </c:pt>
                <c:pt idx="16">
                  <c:v>336</c:v>
                </c:pt>
                <c:pt idx="17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83-454D-AD69-8B900317F75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'Дублет 1'!$C$40:$C$123</c:f>
              <c:numCache>
                <c:formatCode>General</c:formatCode>
                <c:ptCount val="84"/>
                <c:pt idx="0">
                  <c:v>21.97775</c:v>
                </c:pt>
                <c:pt idx="1">
                  <c:v>21.987449999999999</c:v>
                </c:pt>
                <c:pt idx="2">
                  <c:v>21.997199999999999</c:v>
                </c:pt>
                <c:pt idx="3">
                  <c:v>22.006900000000002</c:v>
                </c:pt>
                <c:pt idx="4">
                  <c:v>22.0166</c:v>
                </c:pt>
                <c:pt idx="5">
                  <c:v>22.026350000000001</c:v>
                </c:pt>
                <c:pt idx="6">
                  <c:v>22.036049999999999</c:v>
                </c:pt>
                <c:pt idx="7">
                  <c:v>22.0458</c:v>
                </c:pt>
                <c:pt idx="8">
                  <c:v>22.055499999999999</c:v>
                </c:pt>
                <c:pt idx="9">
                  <c:v>22.065249999999999</c:v>
                </c:pt>
                <c:pt idx="10">
                  <c:v>22.074950000000001</c:v>
                </c:pt>
                <c:pt idx="11">
                  <c:v>22.08465</c:v>
                </c:pt>
                <c:pt idx="12">
                  <c:v>22.0944</c:v>
                </c:pt>
                <c:pt idx="13">
                  <c:v>22.104099999999999</c:v>
                </c:pt>
                <c:pt idx="14">
                  <c:v>22.113849999999999</c:v>
                </c:pt>
                <c:pt idx="15">
                  <c:v>22.123550000000002</c:v>
                </c:pt>
                <c:pt idx="16">
                  <c:v>22.13325</c:v>
                </c:pt>
                <c:pt idx="17">
                  <c:v>22.143000000000001</c:v>
                </c:pt>
              </c:numCache>
            </c:numRef>
          </c:xVal>
          <c:yVal>
            <c:numRef>
              <c:f>'Дублет 1'!$E$40:$E$123</c:f>
              <c:numCache>
                <c:formatCode>0.00</c:formatCode>
                <c:ptCount val="84"/>
                <c:pt idx="0">
                  <c:v>8</c:v>
                </c:pt>
                <c:pt idx="1">
                  <c:v>127</c:v>
                </c:pt>
                <c:pt idx="2">
                  <c:v>82</c:v>
                </c:pt>
                <c:pt idx="3">
                  <c:v>409</c:v>
                </c:pt>
                <c:pt idx="4">
                  <c:v>474</c:v>
                </c:pt>
                <c:pt idx="5" formatCode="General">
                  <c:v>830</c:v>
                </c:pt>
                <c:pt idx="6" formatCode="General">
                  <c:v>1325.5</c:v>
                </c:pt>
                <c:pt idx="7" formatCode="General">
                  <c:v>1897</c:v>
                </c:pt>
                <c:pt idx="8" formatCode="General">
                  <c:v>1851.5</c:v>
                </c:pt>
                <c:pt idx="9" formatCode="General">
                  <c:v>1360</c:v>
                </c:pt>
                <c:pt idx="10" formatCode="General">
                  <c:v>529</c:v>
                </c:pt>
                <c:pt idx="11" formatCode="General">
                  <c:v>107.5</c:v>
                </c:pt>
                <c:pt idx="12" formatCode="General">
                  <c:v>27</c:v>
                </c:pt>
                <c:pt idx="13" formatCode="General">
                  <c:v>-46</c:v>
                </c:pt>
                <c:pt idx="14" formatCode="General">
                  <c:v>424.5</c:v>
                </c:pt>
                <c:pt idx="15" formatCode="General">
                  <c:v>361</c:v>
                </c:pt>
                <c:pt idx="16" formatCode="General">
                  <c:v>-65</c:v>
                </c:pt>
                <c:pt idx="17" formatCode="General">
                  <c:v>-485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83-454D-AD69-8B900317F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4605359"/>
        <c:axId val="1330376255"/>
      </c:scatterChart>
      <c:valAx>
        <c:axId val="1144605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0376255"/>
        <c:crosses val="autoZero"/>
        <c:crossBetween val="midCat"/>
      </c:valAx>
      <c:valAx>
        <c:axId val="133037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46053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'Дублет 1'!$P$46:$P$70</c:f>
              <c:numCache>
                <c:formatCode>General</c:formatCode>
                <c:ptCount val="25"/>
                <c:pt idx="0">
                  <c:v>21.656949999999998</c:v>
                </c:pt>
                <c:pt idx="1">
                  <c:v>21.666650000000001</c:v>
                </c:pt>
                <c:pt idx="2">
                  <c:v>21.676400000000001</c:v>
                </c:pt>
                <c:pt idx="3">
                  <c:v>21.6861</c:v>
                </c:pt>
                <c:pt idx="4">
                  <c:v>21.695799999999998</c:v>
                </c:pt>
                <c:pt idx="5">
                  <c:v>21.705549999999999</c:v>
                </c:pt>
                <c:pt idx="6">
                  <c:v>21.715250000000001</c:v>
                </c:pt>
                <c:pt idx="7">
                  <c:v>21.725000000000001</c:v>
                </c:pt>
                <c:pt idx="8">
                  <c:v>21.7347</c:v>
                </c:pt>
                <c:pt idx="9">
                  <c:v>21.744450000000001</c:v>
                </c:pt>
                <c:pt idx="10">
                  <c:v>21.754149999999999</c:v>
                </c:pt>
                <c:pt idx="11">
                  <c:v>21.763850000000001</c:v>
                </c:pt>
                <c:pt idx="12">
                  <c:v>21.773599999999998</c:v>
                </c:pt>
                <c:pt idx="13">
                  <c:v>21.783300000000001</c:v>
                </c:pt>
                <c:pt idx="14">
                  <c:v>21.793050000000001</c:v>
                </c:pt>
                <c:pt idx="15">
                  <c:v>21.80275</c:v>
                </c:pt>
                <c:pt idx="16">
                  <c:v>21.8125</c:v>
                </c:pt>
              </c:numCache>
            </c:numRef>
          </c:xVal>
          <c:yVal>
            <c:numRef>
              <c:f>'Дублет 1'!$Q$46:$Q$70</c:f>
              <c:numCache>
                <c:formatCode>0</c:formatCode>
                <c:ptCount val="25"/>
                <c:pt idx="0">
                  <c:v>0</c:v>
                </c:pt>
                <c:pt idx="1">
                  <c:v>345</c:v>
                </c:pt>
                <c:pt idx="2">
                  <c:v>553</c:v>
                </c:pt>
                <c:pt idx="3">
                  <c:v>560</c:v>
                </c:pt>
                <c:pt idx="4">
                  <c:v>707</c:v>
                </c:pt>
                <c:pt idx="5">
                  <c:v>887</c:v>
                </c:pt>
                <c:pt idx="6">
                  <c:v>914</c:v>
                </c:pt>
                <c:pt idx="7">
                  <c:v>757</c:v>
                </c:pt>
                <c:pt idx="8">
                  <c:v>596</c:v>
                </c:pt>
                <c:pt idx="9">
                  <c:v>349</c:v>
                </c:pt>
                <c:pt idx="10">
                  <c:v>594</c:v>
                </c:pt>
                <c:pt idx="11">
                  <c:v>644</c:v>
                </c:pt>
                <c:pt idx="12">
                  <c:v>466</c:v>
                </c:pt>
                <c:pt idx="13">
                  <c:v>463</c:v>
                </c:pt>
                <c:pt idx="14">
                  <c:v>234</c:v>
                </c:pt>
                <c:pt idx="15">
                  <c:v>170</c:v>
                </c:pt>
                <c:pt idx="16">
                  <c:v>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BE-40B9-BAF6-320564654EAA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'Дублет 1'!$P$46:$P$70</c:f>
              <c:numCache>
                <c:formatCode>General</c:formatCode>
                <c:ptCount val="25"/>
                <c:pt idx="0">
                  <c:v>21.656949999999998</c:v>
                </c:pt>
                <c:pt idx="1">
                  <c:v>21.666650000000001</c:v>
                </c:pt>
                <c:pt idx="2">
                  <c:v>21.676400000000001</c:v>
                </c:pt>
                <c:pt idx="3">
                  <c:v>21.6861</c:v>
                </c:pt>
                <c:pt idx="4">
                  <c:v>21.695799999999998</c:v>
                </c:pt>
                <c:pt idx="5">
                  <c:v>21.705549999999999</c:v>
                </c:pt>
                <c:pt idx="6">
                  <c:v>21.715250000000001</c:v>
                </c:pt>
                <c:pt idx="7">
                  <c:v>21.725000000000001</c:v>
                </c:pt>
                <c:pt idx="8">
                  <c:v>21.7347</c:v>
                </c:pt>
                <c:pt idx="9">
                  <c:v>21.744450000000001</c:v>
                </c:pt>
                <c:pt idx="10">
                  <c:v>21.754149999999999</c:v>
                </c:pt>
                <c:pt idx="11">
                  <c:v>21.763850000000001</c:v>
                </c:pt>
                <c:pt idx="12">
                  <c:v>21.773599999999998</c:v>
                </c:pt>
                <c:pt idx="13">
                  <c:v>21.783300000000001</c:v>
                </c:pt>
                <c:pt idx="14">
                  <c:v>21.793050000000001</c:v>
                </c:pt>
                <c:pt idx="15">
                  <c:v>21.80275</c:v>
                </c:pt>
                <c:pt idx="16">
                  <c:v>21.8125</c:v>
                </c:pt>
              </c:numCache>
            </c:numRef>
          </c:xVal>
          <c:yVal>
            <c:numRef>
              <c:f>'Дублет 1'!$R$46:$R$70</c:f>
              <c:numCache>
                <c:formatCode>0</c:formatCode>
                <c:ptCount val="25"/>
                <c:pt idx="0">
                  <c:v>0</c:v>
                </c:pt>
                <c:pt idx="1">
                  <c:v>345</c:v>
                </c:pt>
                <c:pt idx="2">
                  <c:v>553</c:v>
                </c:pt>
                <c:pt idx="3">
                  <c:v>560</c:v>
                </c:pt>
                <c:pt idx="4">
                  <c:v>707</c:v>
                </c:pt>
                <c:pt idx="5">
                  <c:v>887</c:v>
                </c:pt>
                <c:pt idx="6" formatCode="General">
                  <c:v>914</c:v>
                </c:pt>
                <c:pt idx="7" formatCode="General">
                  <c:v>584.5</c:v>
                </c:pt>
                <c:pt idx="8" formatCode="General">
                  <c:v>319.5</c:v>
                </c:pt>
                <c:pt idx="9" formatCode="General">
                  <c:v>69</c:v>
                </c:pt>
                <c:pt idx="10" formatCode="General">
                  <c:v>240.5</c:v>
                </c:pt>
                <c:pt idx="11" formatCode="General">
                  <c:v>200.5</c:v>
                </c:pt>
                <c:pt idx="12" formatCode="General">
                  <c:v>9</c:v>
                </c:pt>
                <c:pt idx="13" formatCode="General">
                  <c:v>84.5</c:v>
                </c:pt>
                <c:pt idx="14" formatCode="General">
                  <c:v>-64</c:v>
                </c:pt>
                <c:pt idx="15" formatCode="General">
                  <c:v>-4.5</c:v>
                </c:pt>
                <c:pt idx="16" formatCode="General">
                  <c:v>-182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BE-40B9-BAF6-320564654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4605359"/>
        <c:axId val="1330376255"/>
      </c:scatterChart>
      <c:valAx>
        <c:axId val="1144605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0376255"/>
        <c:crosses val="autoZero"/>
        <c:crossBetween val="midCat"/>
      </c:valAx>
      <c:valAx>
        <c:axId val="133037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46053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'Дублет 2'!$C$3:$C$18</c:f>
              <c:numCache>
                <c:formatCode>General</c:formatCode>
                <c:ptCount val="16"/>
                <c:pt idx="0">
                  <c:v>21.6861</c:v>
                </c:pt>
                <c:pt idx="1">
                  <c:v>21.695799999999998</c:v>
                </c:pt>
                <c:pt idx="2">
                  <c:v>21.705549999999999</c:v>
                </c:pt>
                <c:pt idx="3">
                  <c:v>21.715250000000001</c:v>
                </c:pt>
                <c:pt idx="4">
                  <c:v>21.725000000000001</c:v>
                </c:pt>
                <c:pt idx="5">
                  <c:v>21.7347</c:v>
                </c:pt>
                <c:pt idx="6">
                  <c:v>21.744450000000001</c:v>
                </c:pt>
                <c:pt idx="7">
                  <c:v>21.754149999999999</c:v>
                </c:pt>
                <c:pt idx="8">
                  <c:v>21.763850000000001</c:v>
                </c:pt>
                <c:pt idx="9">
                  <c:v>21.773599999999998</c:v>
                </c:pt>
                <c:pt idx="10">
                  <c:v>21.783300000000001</c:v>
                </c:pt>
                <c:pt idx="11">
                  <c:v>21.793050000000001</c:v>
                </c:pt>
                <c:pt idx="12">
                  <c:v>21.80275</c:v>
                </c:pt>
                <c:pt idx="13">
                  <c:v>21.8125</c:v>
                </c:pt>
                <c:pt idx="14">
                  <c:v>21.822199999999999</c:v>
                </c:pt>
                <c:pt idx="15">
                  <c:v>21.831900000000001</c:v>
                </c:pt>
              </c:numCache>
            </c:numRef>
          </c:xVal>
          <c:yVal>
            <c:numRef>
              <c:f>'Дублет 2'!$D$3:$D$18</c:f>
              <c:numCache>
                <c:formatCode>General</c:formatCode>
                <c:ptCount val="16"/>
                <c:pt idx="0">
                  <c:v>24</c:v>
                </c:pt>
                <c:pt idx="1">
                  <c:v>210</c:v>
                </c:pt>
                <c:pt idx="2">
                  <c:v>408</c:v>
                </c:pt>
                <c:pt idx="3">
                  <c:v>918</c:v>
                </c:pt>
                <c:pt idx="4">
                  <c:v>1637</c:v>
                </c:pt>
                <c:pt idx="5">
                  <c:v>2271</c:v>
                </c:pt>
                <c:pt idx="6">
                  <c:v>2278</c:v>
                </c:pt>
                <c:pt idx="7">
                  <c:v>1526</c:v>
                </c:pt>
                <c:pt idx="8">
                  <c:v>972</c:v>
                </c:pt>
                <c:pt idx="9">
                  <c:v>883</c:v>
                </c:pt>
                <c:pt idx="10">
                  <c:v>942</c:v>
                </c:pt>
                <c:pt idx="11">
                  <c:v>1176</c:v>
                </c:pt>
                <c:pt idx="12">
                  <c:v>914</c:v>
                </c:pt>
                <c:pt idx="13">
                  <c:v>717</c:v>
                </c:pt>
                <c:pt idx="14">
                  <c:v>238</c:v>
                </c:pt>
                <c:pt idx="15">
                  <c:v>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BA-4601-914D-B673FE0D78CE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'Дублет 2'!$C$3:$C$18</c:f>
              <c:numCache>
                <c:formatCode>General</c:formatCode>
                <c:ptCount val="16"/>
                <c:pt idx="0">
                  <c:v>21.6861</c:v>
                </c:pt>
                <c:pt idx="1">
                  <c:v>21.695799999999998</c:v>
                </c:pt>
                <c:pt idx="2">
                  <c:v>21.705549999999999</c:v>
                </c:pt>
                <c:pt idx="3">
                  <c:v>21.715250000000001</c:v>
                </c:pt>
                <c:pt idx="4">
                  <c:v>21.725000000000001</c:v>
                </c:pt>
                <c:pt idx="5">
                  <c:v>21.7347</c:v>
                </c:pt>
                <c:pt idx="6">
                  <c:v>21.744450000000001</c:v>
                </c:pt>
                <c:pt idx="7">
                  <c:v>21.754149999999999</c:v>
                </c:pt>
                <c:pt idx="8">
                  <c:v>21.763850000000001</c:v>
                </c:pt>
                <c:pt idx="9">
                  <c:v>21.773599999999998</c:v>
                </c:pt>
                <c:pt idx="10">
                  <c:v>21.783300000000001</c:v>
                </c:pt>
                <c:pt idx="11">
                  <c:v>21.793050000000001</c:v>
                </c:pt>
                <c:pt idx="12">
                  <c:v>21.80275</c:v>
                </c:pt>
                <c:pt idx="13">
                  <c:v>21.8125</c:v>
                </c:pt>
                <c:pt idx="14">
                  <c:v>21.822199999999999</c:v>
                </c:pt>
                <c:pt idx="15">
                  <c:v>21.831900000000001</c:v>
                </c:pt>
              </c:numCache>
            </c:numRef>
          </c:xVal>
          <c:yVal>
            <c:numRef>
              <c:f>'Дублет 2'!$E$3:$E$18</c:f>
              <c:numCache>
                <c:formatCode>General</c:formatCode>
                <c:ptCount val="16"/>
                <c:pt idx="0">
                  <c:v>24</c:v>
                </c:pt>
                <c:pt idx="1">
                  <c:v>210</c:v>
                </c:pt>
                <c:pt idx="2">
                  <c:v>408</c:v>
                </c:pt>
                <c:pt idx="3">
                  <c:v>918</c:v>
                </c:pt>
                <c:pt idx="4">
                  <c:v>1637</c:v>
                </c:pt>
                <c:pt idx="5">
                  <c:v>2259</c:v>
                </c:pt>
                <c:pt idx="6">
                  <c:v>2173</c:v>
                </c:pt>
                <c:pt idx="7">
                  <c:v>1322</c:v>
                </c:pt>
                <c:pt idx="8">
                  <c:v>513</c:v>
                </c:pt>
                <c:pt idx="9">
                  <c:v>64.5</c:v>
                </c:pt>
                <c:pt idx="10">
                  <c:v>-193.5</c:v>
                </c:pt>
                <c:pt idx="11">
                  <c:v>37</c:v>
                </c:pt>
                <c:pt idx="12">
                  <c:v>151</c:v>
                </c:pt>
                <c:pt idx="13">
                  <c:v>231</c:v>
                </c:pt>
                <c:pt idx="14">
                  <c:v>-203.5</c:v>
                </c:pt>
                <c:pt idx="15">
                  <c:v>-478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BA-4601-914D-B673FE0D7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4605359"/>
        <c:axId val="1330376255"/>
      </c:scatterChart>
      <c:valAx>
        <c:axId val="1144605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0376255"/>
        <c:crosses val="autoZero"/>
        <c:crossBetween val="midCat"/>
        <c:majorUnit val="3.0000000000000006E-2"/>
      </c:valAx>
      <c:valAx>
        <c:axId val="133037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46053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'Дублет 2'!$P$3:$P$20</c:f>
              <c:numCache>
                <c:formatCode>General</c:formatCode>
                <c:ptCount val="18"/>
                <c:pt idx="0">
                  <c:v>22.337399999999999</c:v>
                </c:pt>
                <c:pt idx="1">
                  <c:v>22.347149999999999</c:v>
                </c:pt>
                <c:pt idx="2">
                  <c:v>22.356850000000001</c:v>
                </c:pt>
                <c:pt idx="3">
                  <c:v>22.366599999999998</c:v>
                </c:pt>
                <c:pt idx="4">
                  <c:v>22.376300000000001</c:v>
                </c:pt>
                <c:pt idx="5">
                  <c:v>22.385999999999999</c:v>
                </c:pt>
                <c:pt idx="6">
                  <c:v>22.39575</c:v>
                </c:pt>
                <c:pt idx="7">
                  <c:v>22.405449999999998</c:v>
                </c:pt>
                <c:pt idx="8">
                  <c:v>22.415199999999999</c:v>
                </c:pt>
                <c:pt idx="9">
                  <c:v>22.424900000000001</c:v>
                </c:pt>
                <c:pt idx="10">
                  <c:v>22.434650000000001</c:v>
                </c:pt>
                <c:pt idx="11">
                  <c:v>22.44435</c:v>
                </c:pt>
                <c:pt idx="12">
                  <c:v>22.454049999999999</c:v>
                </c:pt>
                <c:pt idx="13">
                  <c:v>22.463799999999999</c:v>
                </c:pt>
                <c:pt idx="14">
                  <c:v>22.473500000000001</c:v>
                </c:pt>
                <c:pt idx="15">
                  <c:v>22.483250000000002</c:v>
                </c:pt>
                <c:pt idx="16">
                  <c:v>22.49295</c:v>
                </c:pt>
                <c:pt idx="17">
                  <c:v>22.502700000000001</c:v>
                </c:pt>
              </c:numCache>
            </c:numRef>
          </c:xVal>
          <c:yVal>
            <c:numRef>
              <c:f>'Дублет 2'!$Q$3:$Q$20</c:f>
              <c:numCache>
                <c:formatCode>General</c:formatCode>
                <c:ptCount val="18"/>
                <c:pt idx="0">
                  <c:v>0</c:v>
                </c:pt>
                <c:pt idx="1">
                  <c:v>25</c:v>
                </c:pt>
                <c:pt idx="2">
                  <c:v>112</c:v>
                </c:pt>
                <c:pt idx="3">
                  <c:v>139</c:v>
                </c:pt>
                <c:pt idx="4">
                  <c:v>279</c:v>
                </c:pt>
                <c:pt idx="5">
                  <c:v>631</c:v>
                </c:pt>
                <c:pt idx="6">
                  <c:v>1033</c:v>
                </c:pt>
                <c:pt idx="7">
                  <c:v>1230</c:v>
                </c:pt>
                <c:pt idx="8">
                  <c:v>1214</c:v>
                </c:pt>
                <c:pt idx="9">
                  <c:v>733</c:v>
                </c:pt>
                <c:pt idx="10">
                  <c:v>586</c:v>
                </c:pt>
                <c:pt idx="11">
                  <c:v>547</c:v>
                </c:pt>
                <c:pt idx="12">
                  <c:v>614</c:v>
                </c:pt>
                <c:pt idx="13">
                  <c:v>668</c:v>
                </c:pt>
                <c:pt idx="14">
                  <c:v>519</c:v>
                </c:pt>
                <c:pt idx="15">
                  <c:v>362</c:v>
                </c:pt>
                <c:pt idx="16">
                  <c:v>124</c:v>
                </c:pt>
                <c:pt idx="17">
                  <c:v>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3B-45C0-896C-6B60F6DF64FE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'Дублет 2'!$P$3:$P$20</c:f>
              <c:numCache>
                <c:formatCode>General</c:formatCode>
                <c:ptCount val="18"/>
                <c:pt idx="0">
                  <c:v>22.337399999999999</c:v>
                </c:pt>
                <c:pt idx="1">
                  <c:v>22.347149999999999</c:v>
                </c:pt>
                <c:pt idx="2">
                  <c:v>22.356850000000001</c:v>
                </c:pt>
                <c:pt idx="3">
                  <c:v>22.366599999999998</c:v>
                </c:pt>
                <c:pt idx="4">
                  <c:v>22.376300000000001</c:v>
                </c:pt>
                <c:pt idx="5">
                  <c:v>22.385999999999999</c:v>
                </c:pt>
                <c:pt idx="6">
                  <c:v>22.39575</c:v>
                </c:pt>
                <c:pt idx="7">
                  <c:v>22.405449999999998</c:v>
                </c:pt>
                <c:pt idx="8">
                  <c:v>22.415199999999999</c:v>
                </c:pt>
                <c:pt idx="9">
                  <c:v>22.424900000000001</c:v>
                </c:pt>
                <c:pt idx="10">
                  <c:v>22.434650000000001</c:v>
                </c:pt>
                <c:pt idx="11">
                  <c:v>22.44435</c:v>
                </c:pt>
                <c:pt idx="12">
                  <c:v>22.454049999999999</c:v>
                </c:pt>
                <c:pt idx="13">
                  <c:v>22.463799999999999</c:v>
                </c:pt>
                <c:pt idx="14">
                  <c:v>22.473500000000001</c:v>
                </c:pt>
                <c:pt idx="15">
                  <c:v>22.483250000000002</c:v>
                </c:pt>
                <c:pt idx="16">
                  <c:v>22.49295</c:v>
                </c:pt>
                <c:pt idx="17">
                  <c:v>22.502700000000001</c:v>
                </c:pt>
              </c:numCache>
            </c:numRef>
          </c:xVal>
          <c:yVal>
            <c:numRef>
              <c:f>'Дублет 2'!$R$3:$R$20</c:f>
              <c:numCache>
                <c:formatCode>General</c:formatCode>
                <c:ptCount val="18"/>
                <c:pt idx="0">
                  <c:v>0</c:v>
                </c:pt>
                <c:pt idx="1">
                  <c:v>25</c:v>
                </c:pt>
                <c:pt idx="2">
                  <c:v>112</c:v>
                </c:pt>
                <c:pt idx="3">
                  <c:v>139</c:v>
                </c:pt>
                <c:pt idx="4">
                  <c:v>279</c:v>
                </c:pt>
                <c:pt idx="5">
                  <c:v>631</c:v>
                </c:pt>
                <c:pt idx="6">
                  <c:v>1033</c:v>
                </c:pt>
                <c:pt idx="7">
                  <c:v>1217.5</c:v>
                </c:pt>
                <c:pt idx="8">
                  <c:v>1158</c:v>
                </c:pt>
                <c:pt idx="9">
                  <c:v>663.5</c:v>
                </c:pt>
                <c:pt idx="10">
                  <c:v>446.5</c:v>
                </c:pt>
                <c:pt idx="11">
                  <c:v>231.5</c:v>
                </c:pt>
                <c:pt idx="12">
                  <c:v>97.5</c:v>
                </c:pt>
                <c:pt idx="13">
                  <c:v>53</c:v>
                </c:pt>
                <c:pt idx="14">
                  <c:v>-88</c:v>
                </c:pt>
                <c:pt idx="15">
                  <c:v>-4.5</c:v>
                </c:pt>
                <c:pt idx="16">
                  <c:v>-169</c:v>
                </c:pt>
                <c:pt idx="17">
                  <c:v>-226.5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3B-45C0-896C-6B60F6DF6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4605359"/>
        <c:axId val="1330376255"/>
      </c:scatterChart>
      <c:valAx>
        <c:axId val="1144605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0376255"/>
        <c:crosses val="autoZero"/>
        <c:crossBetween val="midCat"/>
        <c:majorUnit val="3.0000000000000006E-2"/>
      </c:valAx>
      <c:valAx>
        <c:axId val="133037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46053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'Дублет 2'!$C$23:$C$84</c:f>
              <c:numCache>
                <c:formatCode>General</c:formatCode>
                <c:ptCount val="62"/>
                <c:pt idx="0">
                  <c:v>25.185700000000001</c:v>
                </c:pt>
                <c:pt idx="1">
                  <c:v>25.195450000000001</c:v>
                </c:pt>
                <c:pt idx="2">
                  <c:v>25.20515</c:v>
                </c:pt>
                <c:pt idx="3">
                  <c:v>25.2149</c:v>
                </c:pt>
                <c:pt idx="4">
                  <c:v>25.224599999999999</c:v>
                </c:pt>
                <c:pt idx="5">
                  <c:v>25.234300000000001</c:v>
                </c:pt>
                <c:pt idx="6">
                  <c:v>25.244050000000001</c:v>
                </c:pt>
                <c:pt idx="7">
                  <c:v>25.25375</c:v>
                </c:pt>
                <c:pt idx="8">
                  <c:v>25.263500000000001</c:v>
                </c:pt>
                <c:pt idx="9">
                  <c:v>25.273199999999999</c:v>
                </c:pt>
                <c:pt idx="10">
                  <c:v>25.28295</c:v>
                </c:pt>
                <c:pt idx="11">
                  <c:v>25.292649999999998</c:v>
                </c:pt>
                <c:pt idx="12">
                  <c:v>25.302350000000001</c:v>
                </c:pt>
                <c:pt idx="13">
                  <c:v>25.312100000000001</c:v>
                </c:pt>
                <c:pt idx="14">
                  <c:v>25.3218</c:v>
                </c:pt>
                <c:pt idx="15">
                  <c:v>25.33155</c:v>
                </c:pt>
                <c:pt idx="16">
                  <c:v>25.341249999999999</c:v>
                </c:pt>
                <c:pt idx="17">
                  <c:v>25.350950000000001</c:v>
                </c:pt>
                <c:pt idx="18">
                  <c:v>25.360700000000001</c:v>
                </c:pt>
                <c:pt idx="19">
                  <c:v>25.3704</c:v>
                </c:pt>
                <c:pt idx="20">
                  <c:v>25.38015</c:v>
                </c:pt>
                <c:pt idx="21">
                  <c:v>25.389849999999999</c:v>
                </c:pt>
                <c:pt idx="22">
                  <c:v>25.3996</c:v>
                </c:pt>
                <c:pt idx="23">
                  <c:v>25.409300000000002</c:v>
                </c:pt>
                <c:pt idx="24">
                  <c:v>25.419</c:v>
                </c:pt>
                <c:pt idx="25">
                  <c:v>25.428750000000001</c:v>
                </c:pt>
                <c:pt idx="26">
                  <c:v>25.43845</c:v>
                </c:pt>
                <c:pt idx="27">
                  <c:v>25.4482</c:v>
                </c:pt>
                <c:pt idx="28">
                  <c:v>25.457899999999999</c:v>
                </c:pt>
                <c:pt idx="29">
                  <c:v>25.467649999999999</c:v>
                </c:pt>
                <c:pt idx="30">
                  <c:v>25.477350000000001</c:v>
                </c:pt>
                <c:pt idx="31">
                  <c:v>25.48705</c:v>
                </c:pt>
                <c:pt idx="32">
                  <c:v>25.4968</c:v>
                </c:pt>
                <c:pt idx="33">
                  <c:v>25.506499999999999</c:v>
                </c:pt>
                <c:pt idx="34">
                  <c:v>25.516249999999999</c:v>
                </c:pt>
              </c:numCache>
            </c:numRef>
          </c:xVal>
          <c:yVal>
            <c:numRef>
              <c:f>'Дублет 2'!$D$23:$D$84</c:f>
              <c:numCache>
                <c:formatCode>General</c:formatCode>
                <c:ptCount val="62"/>
                <c:pt idx="0">
                  <c:v>32</c:v>
                </c:pt>
                <c:pt idx="1">
                  <c:v>114</c:v>
                </c:pt>
                <c:pt idx="2">
                  <c:v>103</c:v>
                </c:pt>
                <c:pt idx="3">
                  <c:v>127</c:v>
                </c:pt>
                <c:pt idx="4">
                  <c:v>180</c:v>
                </c:pt>
                <c:pt idx="5">
                  <c:v>157</c:v>
                </c:pt>
                <c:pt idx="6">
                  <c:v>229</c:v>
                </c:pt>
                <c:pt idx="7">
                  <c:v>286</c:v>
                </c:pt>
                <c:pt idx="8">
                  <c:v>461</c:v>
                </c:pt>
                <c:pt idx="9">
                  <c:v>563</c:v>
                </c:pt>
                <c:pt idx="10">
                  <c:v>878</c:v>
                </c:pt>
                <c:pt idx="11">
                  <c:v>1242</c:v>
                </c:pt>
                <c:pt idx="12">
                  <c:v>1570</c:v>
                </c:pt>
                <c:pt idx="13">
                  <c:v>1712</c:v>
                </c:pt>
                <c:pt idx="14">
                  <c:v>1616</c:v>
                </c:pt>
                <c:pt idx="15">
                  <c:v>1270</c:v>
                </c:pt>
                <c:pt idx="16">
                  <c:v>1037</c:v>
                </c:pt>
                <c:pt idx="17">
                  <c:v>986</c:v>
                </c:pt>
                <c:pt idx="18">
                  <c:v>841</c:v>
                </c:pt>
                <c:pt idx="19">
                  <c:v>958</c:v>
                </c:pt>
                <c:pt idx="20">
                  <c:v>966</c:v>
                </c:pt>
                <c:pt idx="21">
                  <c:v>895</c:v>
                </c:pt>
                <c:pt idx="22">
                  <c:v>674</c:v>
                </c:pt>
                <c:pt idx="23">
                  <c:v>350</c:v>
                </c:pt>
                <c:pt idx="24">
                  <c:v>485</c:v>
                </c:pt>
                <c:pt idx="25">
                  <c:v>320</c:v>
                </c:pt>
                <c:pt idx="26">
                  <c:v>212</c:v>
                </c:pt>
                <c:pt idx="27">
                  <c:v>142</c:v>
                </c:pt>
                <c:pt idx="28">
                  <c:v>91</c:v>
                </c:pt>
                <c:pt idx="29">
                  <c:v>33</c:v>
                </c:pt>
                <c:pt idx="30">
                  <c:v>130</c:v>
                </c:pt>
                <c:pt idx="31">
                  <c:v>102</c:v>
                </c:pt>
                <c:pt idx="32">
                  <c:v>16</c:v>
                </c:pt>
                <c:pt idx="33">
                  <c:v>36</c:v>
                </c:pt>
                <c:pt idx="34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7F-4339-B9E5-E4967A654FF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'Дублет 2'!$C$23:$C$84</c:f>
              <c:numCache>
                <c:formatCode>General</c:formatCode>
                <c:ptCount val="62"/>
                <c:pt idx="0">
                  <c:v>25.185700000000001</c:v>
                </c:pt>
                <c:pt idx="1">
                  <c:v>25.195450000000001</c:v>
                </c:pt>
                <c:pt idx="2">
                  <c:v>25.20515</c:v>
                </c:pt>
                <c:pt idx="3">
                  <c:v>25.2149</c:v>
                </c:pt>
                <c:pt idx="4">
                  <c:v>25.224599999999999</c:v>
                </c:pt>
                <c:pt idx="5">
                  <c:v>25.234300000000001</c:v>
                </c:pt>
                <c:pt idx="6">
                  <c:v>25.244050000000001</c:v>
                </c:pt>
                <c:pt idx="7">
                  <c:v>25.25375</c:v>
                </c:pt>
                <c:pt idx="8">
                  <c:v>25.263500000000001</c:v>
                </c:pt>
                <c:pt idx="9">
                  <c:v>25.273199999999999</c:v>
                </c:pt>
                <c:pt idx="10">
                  <c:v>25.28295</c:v>
                </c:pt>
                <c:pt idx="11">
                  <c:v>25.292649999999998</c:v>
                </c:pt>
                <c:pt idx="12">
                  <c:v>25.302350000000001</c:v>
                </c:pt>
                <c:pt idx="13">
                  <c:v>25.312100000000001</c:v>
                </c:pt>
                <c:pt idx="14">
                  <c:v>25.3218</c:v>
                </c:pt>
                <c:pt idx="15">
                  <c:v>25.33155</c:v>
                </c:pt>
                <c:pt idx="16">
                  <c:v>25.341249999999999</c:v>
                </c:pt>
                <c:pt idx="17">
                  <c:v>25.350950000000001</c:v>
                </c:pt>
                <c:pt idx="18">
                  <c:v>25.360700000000001</c:v>
                </c:pt>
                <c:pt idx="19">
                  <c:v>25.3704</c:v>
                </c:pt>
                <c:pt idx="20">
                  <c:v>25.38015</c:v>
                </c:pt>
                <c:pt idx="21">
                  <c:v>25.389849999999999</c:v>
                </c:pt>
                <c:pt idx="22">
                  <c:v>25.3996</c:v>
                </c:pt>
                <c:pt idx="23">
                  <c:v>25.409300000000002</c:v>
                </c:pt>
                <c:pt idx="24">
                  <c:v>25.419</c:v>
                </c:pt>
                <c:pt idx="25">
                  <c:v>25.428750000000001</c:v>
                </c:pt>
                <c:pt idx="26">
                  <c:v>25.43845</c:v>
                </c:pt>
                <c:pt idx="27">
                  <c:v>25.4482</c:v>
                </c:pt>
                <c:pt idx="28">
                  <c:v>25.457899999999999</c:v>
                </c:pt>
                <c:pt idx="29">
                  <c:v>25.467649999999999</c:v>
                </c:pt>
                <c:pt idx="30">
                  <c:v>25.477350000000001</c:v>
                </c:pt>
                <c:pt idx="31">
                  <c:v>25.48705</c:v>
                </c:pt>
                <c:pt idx="32">
                  <c:v>25.4968</c:v>
                </c:pt>
                <c:pt idx="33">
                  <c:v>25.506499999999999</c:v>
                </c:pt>
                <c:pt idx="34">
                  <c:v>25.516249999999999</c:v>
                </c:pt>
              </c:numCache>
            </c:numRef>
          </c:xVal>
          <c:yVal>
            <c:numRef>
              <c:f>'Дублет 2'!$E$23:$E$84</c:f>
              <c:numCache>
                <c:formatCode>General</c:formatCode>
                <c:ptCount val="62"/>
                <c:pt idx="0">
                  <c:v>32</c:v>
                </c:pt>
                <c:pt idx="1">
                  <c:v>114</c:v>
                </c:pt>
                <c:pt idx="2">
                  <c:v>103</c:v>
                </c:pt>
                <c:pt idx="3">
                  <c:v>127</c:v>
                </c:pt>
                <c:pt idx="4">
                  <c:v>180</c:v>
                </c:pt>
                <c:pt idx="5">
                  <c:v>157</c:v>
                </c:pt>
                <c:pt idx="6">
                  <c:v>229</c:v>
                </c:pt>
                <c:pt idx="7">
                  <c:v>270</c:v>
                </c:pt>
                <c:pt idx="8">
                  <c:v>404</c:v>
                </c:pt>
                <c:pt idx="9">
                  <c:v>511.5</c:v>
                </c:pt>
                <c:pt idx="10">
                  <c:v>814.5</c:v>
                </c:pt>
                <c:pt idx="11">
                  <c:v>1152</c:v>
                </c:pt>
                <c:pt idx="12">
                  <c:v>1491.5</c:v>
                </c:pt>
                <c:pt idx="13">
                  <c:v>1597.5</c:v>
                </c:pt>
                <c:pt idx="14">
                  <c:v>1473</c:v>
                </c:pt>
                <c:pt idx="15">
                  <c:v>1039.5</c:v>
                </c:pt>
                <c:pt idx="16">
                  <c:v>755.5</c:v>
                </c:pt>
                <c:pt idx="17">
                  <c:v>547</c:v>
                </c:pt>
                <c:pt idx="18">
                  <c:v>220</c:v>
                </c:pt>
                <c:pt idx="19">
                  <c:v>173</c:v>
                </c:pt>
                <c:pt idx="20">
                  <c:v>110</c:v>
                </c:pt>
                <c:pt idx="21">
                  <c:v>87</c:v>
                </c:pt>
                <c:pt idx="22">
                  <c:v>39</c:v>
                </c:pt>
                <c:pt idx="23">
                  <c:v>-168.5</c:v>
                </c:pt>
                <c:pt idx="24">
                  <c:v>-8</c:v>
                </c:pt>
                <c:pt idx="25">
                  <c:v>-100.5</c:v>
                </c:pt>
                <c:pt idx="26">
                  <c:v>-267</c:v>
                </c:pt>
                <c:pt idx="27">
                  <c:v>-341</c:v>
                </c:pt>
                <c:pt idx="28">
                  <c:v>-356.5</c:v>
                </c:pt>
                <c:pt idx="29">
                  <c:v>-304</c:v>
                </c:pt>
                <c:pt idx="30">
                  <c:v>-45</c:v>
                </c:pt>
                <c:pt idx="31">
                  <c:v>-140.5</c:v>
                </c:pt>
                <c:pt idx="32">
                  <c:v>-144</c:v>
                </c:pt>
                <c:pt idx="33">
                  <c:v>-70</c:v>
                </c:pt>
                <c:pt idx="34">
                  <c:v>-64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7F-4339-B9E5-E4967A654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597632"/>
        <c:axId val="1281092752"/>
      </c:scatterChart>
      <c:valAx>
        <c:axId val="51259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81092752"/>
        <c:crosses val="autoZero"/>
        <c:crossBetween val="midCat"/>
      </c:valAx>
      <c:valAx>
        <c:axId val="128109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2597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'Дублет 2'!$P$24:$P$82</c:f>
              <c:numCache>
                <c:formatCode>General</c:formatCode>
                <c:ptCount val="59"/>
                <c:pt idx="0">
                  <c:v>32.389099999999999</c:v>
                </c:pt>
                <c:pt idx="1">
                  <c:v>32.398800000000001</c:v>
                </c:pt>
                <c:pt idx="2">
                  <c:v>32.408549999999998</c:v>
                </c:pt>
                <c:pt idx="3">
                  <c:v>32.41825</c:v>
                </c:pt>
                <c:pt idx="4">
                  <c:v>32.427950000000003</c:v>
                </c:pt>
                <c:pt idx="5">
                  <c:v>32.4377</c:v>
                </c:pt>
                <c:pt idx="6">
                  <c:v>32.447400000000002</c:v>
                </c:pt>
                <c:pt idx="7">
                  <c:v>32.457149999999999</c:v>
                </c:pt>
                <c:pt idx="8">
                  <c:v>32.466850000000001</c:v>
                </c:pt>
                <c:pt idx="9">
                  <c:v>32.476599999999998</c:v>
                </c:pt>
                <c:pt idx="10">
                  <c:v>32.4863</c:v>
                </c:pt>
                <c:pt idx="11">
                  <c:v>32.496000000000002</c:v>
                </c:pt>
                <c:pt idx="12">
                  <c:v>32.505749999999999</c:v>
                </c:pt>
                <c:pt idx="13">
                  <c:v>32.515450000000001</c:v>
                </c:pt>
                <c:pt idx="14">
                  <c:v>32.525199999999998</c:v>
                </c:pt>
                <c:pt idx="15">
                  <c:v>32.5349</c:v>
                </c:pt>
                <c:pt idx="16">
                  <c:v>32.544649999999997</c:v>
                </c:pt>
                <c:pt idx="17">
                  <c:v>32.554349999999999</c:v>
                </c:pt>
                <c:pt idx="18">
                  <c:v>32.564050000000002</c:v>
                </c:pt>
                <c:pt idx="19">
                  <c:v>32.573799999999999</c:v>
                </c:pt>
                <c:pt idx="20">
                  <c:v>32.583500000000001</c:v>
                </c:pt>
                <c:pt idx="21">
                  <c:v>32.593249999999998</c:v>
                </c:pt>
                <c:pt idx="22">
                  <c:v>32.60295</c:v>
                </c:pt>
                <c:pt idx="23">
                  <c:v>32.612650000000002</c:v>
                </c:pt>
                <c:pt idx="24">
                  <c:v>32.622399999999999</c:v>
                </c:pt>
                <c:pt idx="25">
                  <c:v>32.632100000000001</c:v>
                </c:pt>
                <c:pt idx="26">
                  <c:v>32.641849999999998</c:v>
                </c:pt>
                <c:pt idx="27">
                  <c:v>32.65155</c:v>
                </c:pt>
                <c:pt idx="28">
                  <c:v>32.661299999999997</c:v>
                </c:pt>
                <c:pt idx="29">
                  <c:v>32.670999999999999</c:v>
                </c:pt>
                <c:pt idx="30">
                  <c:v>32.680700000000002</c:v>
                </c:pt>
                <c:pt idx="31">
                  <c:v>32.690449999999998</c:v>
                </c:pt>
                <c:pt idx="32">
                  <c:v>32.700150000000001</c:v>
                </c:pt>
                <c:pt idx="33">
                  <c:v>32.709899999999998</c:v>
                </c:pt>
                <c:pt idx="34">
                  <c:v>32.7196</c:v>
                </c:pt>
                <c:pt idx="35">
                  <c:v>32.729349999999997</c:v>
                </c:pt>
                <c:pt idx="36">
                  <c:v>32.739049999999999</c:v>
                </c:pt>
                <c:pt idx="37">
                  <c:v>32.748750000000001</c:v>
                </c:pt>
                <c:pt idx="38">
                  <c:v>32.758499999999998</c:v>
                </c:pt>
                <c:pt idx="39">
                  <c:v>32.7682</c:v>
                </c:pt>
                <c:pt idx="40">
                  <c:v>32.777949999999997</c:v>
                </c:pt>
                <c:pt idx="41">
                  <c:v>32.787649999999999</c:v>
                </c:pt>
                <c:pt idx="42">
                  <c:v>32.797400000000003</c:v>
                </c:pt>
                <c:pt idx="43">
                  <c:v>32.807099999999998</c:v>
                </c:pt>
                <c:pt idx="44">
                  <c:v>32.816800000000001</c:v>
                </c:pt>
                <c:pt idx="45">
                  <c:v>32.826549999999997</c:v>
                </c:pt>
                <c:pt idx="46">
                  <c:v>32.83625</c:v>
                </c:pt>
                <c:pt idx="47">
                  <c:v>32.845999999999997</c:v>
                </c:pt>
              </c:numCache>
            </c:numRef>
          </c:xVal>
          <c:yVal>
            <c:numRef>
              <c:f>'Дублет 2'!$Q$24:$Q$82</c:f>
              <c:numCache>
                <c:formatCode>General</c:formatCode>
                <c:ptCount val="59"/>
                <c:pt idx="0">
                  <c:v>62</c:v>
                </c:pt>
                <c:pt idx="1">
                  <c:v>107</c:v>
                </c:pt>
                <c:pt idx="2">
                  <c:v>178</c:v>
                </c:pt>
                <c:pt idx="3">
                  <c:v>89</c:v>
                </c:pt>
                <c:pt idx="4">
                  <c:v>148</c:v>
                </c:pt>
                <c:pt idx="5">
                  <c:v>131</c:v>
                </c:pt>
                <c:pt idx="6">
                  <c:v>162</c:v>
                </c:pt>
                <c:pt idx="7">
                  <c:v>224</c:v>
                </c:pt>
                <c:pt idx="8">
                  <c:v>350</c:v>
                </c:pt>
                <c:pt idx="9">
                  <c:v>381</c:v>
                </c:pt>
                <c:pt idx="10">
                  <c:v>381</c:v>
                </c:pt>
                <c:pt idx="11">
                  <c:v>661</c:v>
                </c:pt>
                <c:pt idx="12">
                  <c:v>695</c:v>
                </c:pt>
                <c:pt idx="13">
                  <c:v>1071</c:v>
                </c:pt>
                <c:pt idx="14">
                  <c:v>1355</c:v>
                </c:pt>
                <c:pt idx="15">
                  <c:v>1805</c:v>
                </c:pt>
                <c:pt idx="16">
                  <c:v>2344</c:v>
                </c:pt>
                <c:pt idx="17">
                  <c:v>2528</c:v>
                </c:pt>
                <c:pt idx="18">
                  <c:v>2657</c:v>
                </c:pt>
                <c:pt idx="19">
                  <c:v>2531</c:v>
                </c:pt>
                <c:pt idx="20">
                  <c:v>2253</c:v>
                </c:pt>
                <c:pt idx="21">
                  <c:v>1935</c:v>
                </c:pt>
                <c:pt idx="22">
                  <c:v>1696</c:v>
                </c:pt>
                <c:pt idx="23">
                  <c:v>1560</c:v>
                </c:pt>
                <c:pt idx="24">
                  <c:v>1450</c:v>
                </c:pt>
                <c:pt idx="25">
                  <c:v>1577</c:v>
                </c:pt>
                <c:pt idx="26">
                  <c:v>1639</c:v>
                </c:pt>
                <c:pt idx="27">
                  <c:v>1480</c:v>
                </c:pt>
                <c:pt idx="28">
                  <c:v>1520</c:v>
                </c:pt>
                <c:pt idx="29">
                  <c:v>1311</c:v>
                </c:pt>
                <c:pt idx="30">
                  <c:v>913</c:v>
                </c:pt>
                <c:pt idx="31">
                  <c:v>796</c:v>
                </c:pt>
                <c:pt idx="32">
                  <c:v>577</c:v>
                </c:pt>
                <c:pt idx="33">
                  <c:v>375</c:v>
                </c:pt>
                <c:pt idx="34">
                  <c:v>435</c:v>
                </c:pt>
                <c:pt idx="35">
                  <c:v>381</c:v>
                </c:pt>
                <c:pt idx="36">
                  <c:v>199</c:v>
                </c:pt>
                <c:pt idx="37">
                  <c:v>163</c:v>
                </c:pt>
                <c:pt idx="38">
                  <c:v>238</c:v>
                </c:pt>
                <c:pt idx="39">
                  <c:v>112</c:v>
                </c:pt>
                <c:pt idx="40">
                  <c:v>142</c:v>
                </c:pt>
                <c:pt idx="41">
                  <c:v>60</c:v>
                </c:pt>
                <c:pt idx="42">
                  <c:v>38</c:v>
                </c:pt>
                <c:pt idx="43">
                  <c:v>104</c:v>
                </c:pt>
                <c:pt idx="44">
                  <c:v>86</c:v>
                </c:pt>
                <c:pt idx="45">
                  <c:v>67</c:v>
                </c:pt>
                <c:pt idx="46">
                  <c:v>50</c:v>
                </c:pt>
                <c:pt idx="47">
                  <c:v>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250-418E-A95F-65016E31F0F2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'Дублет 2'!$P$24:$P$82</c:f>
              <c:numCache>
                <c:formatCode>General</c:formatCode>
                <c:ptCount val="59"/>
                <c:pt idx="0">
                  <c:v>32.389099999999999</c:v>
                </c:pt>
                <c:pt idx="1">
                  <c:v>32.398800000000001</c:v>
                </c:pt>
                <c:pt idx="2">
                  <c:v>32.408549999999998</c:v>
                </c:pt>
                <c:pt idx="3">
                  <c:v>32.41825</c:v>
                </c:pt>
                <c:pt idx="4">
                  <c:v>32.427950000000003</c:v>
                </c:pt>
                <c:pt idx="5">
                  <c:v>32.4377</c:v>
                </c:pt>
                <c:pt idx="6">
                  <c:v>32.447400000000002</c:v>
                </c:pt>
                <c:pt idx="7">
                  <c:v>32.457149999999999</c:v>
                </c:pt>
                <c:pt idx="8">
                  <c:v>32.466850000000001</c:v>
                </c:pt>
                <c:pt idx="9">
                  <c:v>32.476599999999998</c:v>
                </c:pt>
                <c:pt idx="10">
                  <c:v>32.4863</c:v>
                </c:pt>
                <c:pt idx="11">
                  <c:v>32.496000000000002</c:v>
                </c:pt>
                <c:pt idx="12">
                  <c:v>32.505749999999999</c:v>
                </c:pt>
                <c:pt idx="13">
                  <c:v>32.515450000000001</c:v>
                </c:pt>
                <c:pt idx="14">
                  <c:v>32.525199999999998</c:v>
                </c:pt>
                <c:pt idx="15">
                  <c:v>32.5349</c:v>
                </c:pt>
                <c:pt idx="16">
                  <c:v>32.544649999999997</c:v>
                </c:pt>
                <c:pt idx="17">
                  <c:v>32.554349999999999</c:v>
                </c:pt>
                <c:pt idx="18">
                  <c:v>32.564050000000002</c:v>
                </c:pt>
                <c:pt idx="19">
                  <c:v>32.573799999999999</c:v>
                </c:pt>
                <c:pt idx="20">
                  <c:v>32.583500000000001</c:v>
                </c:pt>
                <c:pt idx="21">
                  <c:v>32.593249999999998</c:v>
                </c:pt>
                <c:pt idx="22">
                  <c:v>32.60295</c:v>
                </c:pt>
                <c:pt idx="23">
                  <c:v>32.612650000000002</c:v>
                </c:pt>
                <c:pt idx="24">
                  <c:v>32.622399999999999</c:v>
                </c:pt>
                <c:pt idx="25">
                  <c:v>32.632100000000001</c:v>
                </c:pt>
                <c:pt idx="26">
                  <c:v>32.641849999999998</c:v>
                </c:pt>
                <c:pt idx="27">
                  <c:v>32.65155</c:v>
                </c:pt>
                <c:pt idx="28">
                  <c:v>32.661299999999997</c:v>
                </c:pt>
                <c:pt idx="29">
                  <c:v>32.670999999999999</c:v>
                </c:pt>
                <c:pt idx="30">
                  <c:v>32.680700000000002</c:v>
                </c:pt>
                <c:pt idx="31">
                  <c:v>32.690449999999998</c:v>
                </c:pt>
                <c:pt idx="32">
                  <c:v>32.700150000000001</c:v>
                </c:pt>
                <c:pt idx="33">
                  <c:v>32.709899999999998</c:v>
                </c:pt>
                <c:pt idx="34">
                  <c:v>32.7196</c:v>
                </c:pt>
                <c:pt idx="35">
                  <c:v>32.729349999999997</c:v>
                </c:pt>
                <c:pt idx="36">
                  <c:v>32.739049999999999</c:v>
                </c:pt>
                <c:pt idx="37">
                  <c:v>32.748750000000001</c:v>
                </c:pt>
                <c:pt idx="38">
                  <c:v>32.758499999999998</c:v>
                </c:pt>
                <c:pt idx="39">
                  <c:v>32.7682</c:v>
                </c:pt>
                <c:pt idx="40">
                  <c:v>32.777949999999997</c:v>
                </c:pt>
                <c:pt idx="41">
                  <c:v>32.787649999999999</c:v>
                </c:pt>
                <c:pt idx="42">
                  <c:v>32.797400000000003</c:v>
                </c:pt>
                <c:pt idx="43">
                  <c:v>32.807099999999998</c:v>
                </c:pt>
                <c:pt idx="44">
                  <c:v>32.816800000000001</c:v>
                </c:pt>
                <c:pt idx="45">
                  <c:v>32.826549999999997</c:v>
                </c:pt>
                <c:pt idx="46">
                  <c:v>32.83625</c:v>
                </c:pt>
                <c:pt idx="47">
                  <c:v>32.845999999999997</c:v>
                </c:pt>
              </c:numCache>
            </c:numRef>
          </c:xVal>
          <c:yVal>
            <c:numRef>
              <c:f>'Дублет 2'!$R$24:$R$87</c:f>
              <c:numCache>
                <c:formatCode>General</c:formatCode>
                <c:ptCount val="64"/>
                <c:pt idx="0">
                  <c:v>62</c:v>
                </c:pt>
                <c:pt idx="1">
                  <c:v>107</c:v>
                </c:pt>
                <c:pt idx="2">
                  <c:v>178</c:v>
                </c:pt>
                <c:pt idx="3">
                  <c:v>89</c:v>
                </c:pt>
                <c:pt idx="4">
                  <c:v>148</c:v>
                </c:pt>
                <c:pt idx="5">
                  <c:v>131</c:v>
                </c:pt>
                <c:pt idx="6">
                  <c:v>162</c:v>
                </c:pt>
                <c:pt idx="7">
                  <c:v>224</c:v>
                </c:pt>
                <c:pt idx="8">
                  <c:v>350</c:v>
                </c:pt>
                <c:pt idx="9">
                  <c:v>381</c:v>
                </c:pt>
                <c:pt idx="10">
                  <c:v>350</c:v>
                </c:pt>
                <c:pt idx="11">
                  <c:v>607.5</c:v>
                </c:pt>
                <c:pt idx="12">
                  <c:v>606</c:v>
                </c:pt>
                <c:pt idx="13">
                  <c:v>1026.5</c:v>
                </c:pt>
                <c:pt idx="14">
                  <c:v>1281</c:v>
                </c:pt>
                <c:pt idx="15">
                  <c:v>1739.5</c:v>
                </c:pt>
                <c:pt idx="16">
                  <c:v>2263</c:v>
                </c:pt>
                <c:pt idx="17">
                  <c:v>2416</c:v>
                </c:pt>
                <c:pt idx="18">
                  <c:v>2482</c:v>
                </c:pt>
                <c:pt idx="19">
                  <c:v>2340.5</c:v>
                </c:pt>
                <c:pt idx="20">
                  <c:v>2062.5</c:v>
                </c:pt>
                <c:pt idx="21">
                  <c:v>1604.5</c:v>
                </c:pt>
                <c:pt idx="22">
                  <c:v>1348.5</c:v>
                </c:pt>
                <c:pt idx="23">
                  <c:v>1024.5</c:v>
                </c:pt>
                <c:pt idx="24">
                  <c:v>772.5</c:v>
                </c:pt>
                <c:pt idx="25">
                  <c:v>674.5</c:v>
                </c:pt>
                <c:pt idx="26">
                  <c:v>467</c:v>
                </c:pt>
                <c:pt idx="27">
                  <c:v>216</c:v>
                </c:pt>
                <c:pt idx="28">
                  <c:v>191.5</c:v>
                </c:pt>
                <c:pt idx="29">
                  <c:v>45.5</c:v>
                </c:pt>
                <c:pt idx="30">
                  <c:v>-213.5</c:v>
                </c:pt>
                <c:pt idx="31">
                  <c:v>-171.5</c:v>
                </c:pt>
                <c:pt idx="32">
                  <c:v>-271</c:v>
                </c:pt>
                <c:pt idx="33">
                  <c:v>-405</c:v>
                </c:pt>
                <c:pt idx="34">
                  <c:v>-290</c:v>
                </c:pt>
                <c:pt idx="35">
                  <c:v>-407.5</c:v>
                </c:pt>
                <c:pt idx="36">
                  <c:v>-620.5</c:v>
                </c:pt>
                <c:pt idx="37">
                  <c:v>-577</c:v>
                </c:pt>
                <c:pt idx="38">
                  <c:v>-522</c:v>
                </c:pt>
                <c:pt idx="39">
                  <c:v>-543.5</c:v>
                </c:pt>
                <c:pt idx="40">
                  <c:v>-314.5</c:v>
                </c:pt>
                <c:pt idx="41">
                  <c:v>-338</c:v>
                </c:pt>
                <c:pt idx="42">
                  <c:v>-250.5</c:v>
                </c:pt>
                <c:pt idx="43">
                  <c:v>-83.5</c:v>
                </c:pt>
                <c:pt idx="44">
                  <c:v>-131.5</c:v>
                </c:pt>
                <c:pt idx="45">
                  <c:v>-123.5</c:v>
                </c:pt>
                <c:pt idx="46">
                  <c:v>-49.5</c:v>
                </c:pt>
                <c:pt idx="47">
                  <c:v>-66.5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250-418E-A95F-65016E31F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3809104"/>
        <c:axId val="1281135952"/>
      </c:scatterChart>
      <c:valAx>
        <c:axId val="132380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81135952"/>
        <c:crosses val="autoZero"/>
        <c:crossBetween val="midCat"/>
      </c:valAx>
      <c:valAx>
        <c:axId val="128113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3809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'Дублет 3'!$C$3:$C$51</c:f>
              <c:numCache>
                <c:formatCode>General</c:formatCode>
                <c:ptCount val="49"/>
                <c:pt idx="0">
                  <c:v>22.298549999999999</c:v>
                </c:pt>
                <c:pt idx="1">
                  <c:v>22.308250000000001</c:v>
                </c:pt>
                <c:pt idx="2">
                  <c:v>22.318000000000001</c:v>
                </c:pt>
                <c:pt idx="3">
                  <c:v>22.3277</c:v>
                </c:pt>
                <c:pt idx="4">
                  <c:v>22.337399999999999</c:v>
                </c:pt>
                <c:pt idx="5">
                  <c:v>22.347149999999999</c:v>
                </c:pt>
                <c:pt idx="6">
                  <c:v>22.356850000000001</c:v>
                </c:pt>
                <c:pt idx="7">
                  <c:v>22.366599999999998</c:v>
                </c:pt>
                <c:pt idx="8">
                  <c:v>22.376300000000001</c:v>
                </c:pt>
                <c:pt idx="9">
                  <c:v>22.385999999999999</c:v>
                </c:pt>
                <c:pt idx="10">
                  <c:v>22.39575</c:v>
                </c:pt>
                <c:pt idx="11">
                  <c:v>22.405449999999998</c:v>
                </c:pt>
                <c:pt idx="12">
                  <c:v>22.415199999999999</c:v>
                </c:pt>
                <c:pt idx="13">
                  <c:v>22.424900000000001</c:v>
                </c:pt>
                <c:pt idx="14">
                  <c:v>22.434650000000001</c:v>
                </c:pt>
                <c:pt idx="15">
                  <c:v>22.44435</c:v>
                </c:pt>
                <c:pt idx="16">
                  <c:v>22.454049999999999</c:v>
                </c:pt>
                <c:pt idx="17">
                  <c:v>22.463799999999999</c:v>
                </c:pt>
                <c:pt idx="18">
                  <c:v>22.473500000000001</c:v>
                </c:pt>
                <c:pt idx="19">
                  <c:v>22.483250000000002</c:v>
                </c:pt>
                <c:pt idx="20">
                  <c:v>22.49295</c:v>
                </c:pt>
                <c:pt idx="21">
                  <c:v>22.502700000000001</c:v>
                </c:pt>
                <c:pt idx="22">
                  <c:v>22.5124</c:v>
                </c:pt>
                <c:pt idx="23">
                  <c:v>22.522099999999998</c:v>
                </c:pt>
                <c:pt idx="24">
                  <c:v>22.531849999999999</c:v>
                </c:pt>
              </c:numCache>
            </c:numRef>
          </c:xVal>
          <c:yVal>
            <c:numRef>
              <c:f>'Дублет 3'!$D$3:$D$51</c:f>
              <c:numCache>
                <c:formatCode>General</c:formatCode>
                <c:ptCount val="49"/>
                <c:pt idx="0">
                  <c:v>0</c:v>
                </c:pt>
                <c:pt idx="1">
                  <c:v>113</c:v>
                </c:pt>
                <c:pt idx="2">
                  <c:v>92</c:v>
                </c:pt>
                <c:pt idx="3">
                  <c:v>79</c:v>
                </c:pt>
                <c:pt idx="4">
                  <c:v>58</c:v>
                </c:pt>
                <c:pt idx="5">
                  <c:v>176</c:v>
                </c:pt>
                <c:pt idx="6">
                  <c:v>267</c:v>
                </c:pt>
                <c:pt idx="7">
                  <c:v>312</c:v>
                </c:pt>
                <c:pt idx="8">
                  <c:v>419</c:v>
                </c:pt>
                <c:pt idx="9">
                  <c:v>441</c:v>
                </c:pt>
                <c:pt idx="10">
                  <c:v>393</c:v>
                </c:pt>
                <c:pt idx="11">
                  <c:v>436</c:v>
                </c:pt>
                <c:pt idx="12">
                  <c:v>556</c:v>
                </c:pt>
                <c:pt idx="13">
                  <c:v>550</c:v>
                </c:pt>
                <c:pt idx="14">
                  <c:v>517</c:v>
                </c:pt>
                <c:pt idx="15">
                  <c:v>462</c:v>
                </c:pt>
                <c:pt idx="16">
                  <c:v>409</c:v>
                </c:pt>
                <c:pt idx="17">
                  <c:v>339</c:v>
                </c:pt>
                <c:pt idx="18">
                  <c:v>257</c:v>
                </c:pt>
                <c:pt idx="19">
                  <c:v>291</c:v>
                </c:pt>
                <c:pt idx="20">
                  <c:v>278</c:v>
                </c:pt>
                <c:pt idx="21">
                  <c:v>193</c:v>
                </c:pt>
                <c:pt idx="22">
                  <c:v>216</c:v>
                </c:pt>
                <c:pt idx="23">
                  <c:v>96</c:v>
                </c:pt>
                <c:pt idx="24">
                  <c:v>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2F-4E07-87E8-49FD6DC14C2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'Дублет 3'!$C$3:$C$51</c:f>
              <c:numCache>
                <c:formatCode>General</c:formatCode>
                <c:ptCount val="49"/>
                <c:pt idx="0">
                  <c:v>22.298549999999999</c:v>
                </c:pt>
                <c:pt idx="1">
                  <c:v>22.308250000000001</c:v>
                </c:pt>
                <c:pt idx="2">
                  <c:v>22.318000000000001</c:v>
                </c:pt>
                <c:pt idx="3">
                  <c:v>22.3277</c:v>
                </c:pt>
                <c:pt idx="4">
                  <c:v>22.337399999999999</c:v>
                </c:pt>
                <c:pt idx="5">
                  <c:v>22.347149999999999</c:v>
                </c:pt>
                <c:pt idx="6">
                  <c:v>22.356850000000001</c:v>
                </c:pt>
                <c:pt idx="7">
                  <c:v>22.366599999999998</c:v>
                </c:pt>
                <c:pt idx="8">
                  <c:v>22.376300000000001</c:v>
                </c:pt>
                <c:pt idx="9">
                  <c:v>22.385999999999999</c:v>
                </c:pt>
                <c:pt idx="10">
                  <c:v>22.39575</c:v>
                </c:pt>
                <c:pt idx="11">
                  <c:v>22.405449999999998</c:v>
                </c:pt>
                <c:pt idx="12">
                  <c:v>22.415199999999999</c:v>
                </c:pt>
                <c:pt idx="13">
                  <c:v>22.424900000000001</c:v>
                </c:pt>
                <c:pt idx="14">
                  <c:v>22.434650000000001</c:v>
                </c:pt>
                <c:pt idx="15">
                  <c:v>22.44435</c:v>
                </c:pt>
                <c:pt idx="16">
                  <c:v>22.454049999999999</c:v>
                </c:pt>
                <c:pt idx="17">
                  <c:v>22.463799999999999</c:v>
                </c:pt>
                <c:pt idx="18">
                  <c:v>22.473500000000001</c:v>
                </c:pt>
                <c:pt idx="19">
                  <c:v>22.483250000000002</c:v>
                </c:pt>
                <c:pt idx="20">
                  <c:v>22.49295</c:v>
                </c:pt>
                <c:pt idx="21">
                  <c:v>22.502700000000001</c:v>
                </c:pt>
                <c:pt idx="22">
                  <c:v>22.5124</c:v>
                </c:pt>
                <c:pt idx="23">
                  <c:v>22.522099999999998</c:v>
                </c:pt>
                <c:pt idx="24">
                  <c:v>22.531849999999999</c:v>
                </c:pt>
              </c:numCache>
            </c:numRef>
          </c:xVal>
          <c:yVal>
            <c:numRef>
              <c:f>'Дублет 3'!$E$3:$E$51</c:f>
              <c:numCache>
                <c:formatCode>General</c:formatCode>
                <c:ptCount val="49"/>
                <c:pt idx="0">
                  <c:v>0</c:v>
                </c:pt>
                <c:pt idx="1">
                  <c:v>113</c:v>
                </c:pt>
                <c:pt idx="2">
                  <c:v>92</c:v>
                </c:pt>
                <c:pt idx="3">
                  <c:v>79</c:v>
                </c:pt>
                <c:pt idx="4">
                  <c:v>58</c:v>
                </c:pt>
                <c:pt idx="5">
                  <c:v>176</c:v>
                </c:pt>
                <c:pt idx="6">
                  <c:v>267</c:v>
                </c:pt>
                <c:pt idx="7">
                  <c:v>255.5</c:v>
                </c:pt>
                <c:pt idx="8">
                  <c:v>373</c:v>
                </c:pt>
                <c:pt idx="9">
                  <c:v>401.5</c:v>
                </c:pt>
                <c:pt idx="10">
                  <c:v>364</c:v>
                </c:pt>
                <c:pt idx="11">
                  <c:v>348</c:v>
                </c:pt>
                <c:pt idx="12">
                  <c:v>422.5</c:v>
                </c:pt>
                <c:pt idx="13">
                  <c:v>394</c:v>
                </c:pt>
                <c:pt idx="14">
                  <c:v>307.5</c:v>
                </c:pt>
                <c:pt idx="15">
                  <c:v>241.5</c:v>
                </c:pt>
                <c:pt idx="16">
                  <c:v>212.5</c:v>
                </c:pt>
                <c:pt idx="17">
                  <c:v>121</c:v>
                </c:pt>
                <c:pt idx="18">
                  <c:v>-21</c:v>
                </c:pt>
                <c:pt idx="19">
                  <c:v>16</c:v>
                </c:pt>
                <c:pt idx="20">
                  <c:v>19.5</c:v>
                </c:pt>
                <c:pt idx="21">
                  <c:v>-38</c:v>
                </c:pt>
                <c:pt idx="22">
                  <c:v>11.5</c:v>
                </c:pt>
                <c:pt idx="23">
                  <c:v>-73.5</c:v>
                </c:pt>
                <c:pt idx="24">
                  <c:v>-76.5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12F-4E07-87E8-49FD6DC14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981744"/>
        <c:axId val="1281193408"/>
      </c:scatterChart>
      <c:valAx>
        <c:axId val="51098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81193408"/>
        <c:crosses val="autoZero"/>
        <c:crossBetween val="midCat"/>
      </c:valAx>
      <c:valAx>
        <c:axId val="128119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0981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2</xdr:row>
      <xdr:rowOff>33337</xdr:rowOff>
    </xdr:from>
    <xdr:to>
      <xdr:col>12</xdr:col>
      <xdr:colOff>438150</xdr:colOff>
      <xdr:row>16</xdr:row>
      <xdr:rowOff>109537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3488D115-3DD2-4F52-B7B1-5103B7BCF1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28574</xdr:colOff>
      <xdr:row>2</xdr:row>
      <xdr:rowOff>190499</xdr:rowOff>
    </xdr:from>
    <xdr:to>
      <xdr:col>26</xdr:col>
      <xdr:colOff>228600</xdr:colOff>
      <xdr:row>18</xdr:row>
      <xdr:rowOff>171450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A7811E43-39D4-4060-A04D-8F82D8CDFC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161925</xdr:colOff>
      <xdr:row>38</xdr:row>
      <xdr:rowOff>180975</xdr:rowOff>
    </xdr:from>
    <xdr:to>
      <xdr:col>12</xdr:col>
      <xdr:colOff>466725</xdr:colOff>
      <xdr:row>53</xdr:row>
      <xdr:rowOff>66675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D20BEEEE-B33D-4CDB-9E12-F844A00BD1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45</xdr:row>
      <xdr:rowOff>0</xdr:rowOff>
    </xdr:from>
    <xdr:to>
      <xdr:col>26</xdr:col>
      <xdr:colOff>304800</xdr:colOff>
      <xdr:row>59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1625302F-D465-4C2F-88EA-439FE10B8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2</xdr:row>
      <xdr:rowOff>33337</xdr:rowOff>
    </xdr:from>
    <xdr:to>
      <xdr:col>12</xdr:col>
      <xdr:colOff>438150</xdr:colOff>
      <xdr:row>16</xdr:row>
      <xdr:rowOff>109537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672E13D-02AA-4370-A00B-88D5C5613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342900</xdr:colOff>
      <xdr:row>2</xdr:row>
      <xdr:rowOff>19050</xdr:rowOff>
    </xdr:from>
    <xdr:to>
      <xdr:col>26</xdr:col>
      <xdr:colOff>38100</xdr:colOff>
      <xdr:row>16</xdr:row>
      <xdr:rowOff>95250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78FD54EF-F8D2-406C-B963-65ACD6A95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119062</xdr:colOff>
      <xdr:row>22</xdr:row>
      <xdr:rowOff>90487</xdr:rowOff>
    </xdr:from>
    <xdr:to>
      <xdr:col>12</xdr:col>
      <xdr:colOff>423862</xdr:colOff>
      <xdr:row>36</xdr:row>
      <xdr:rowOff>166687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FBBBA041-A2F5-4FE4-945C-92A449836F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214312</xdr:colOff>
      <xdr:row>23</xdr:row>
      <xdr:rowOff>52387</xdr:rowOff>
    </xdr:from>
    <xdr:to>
      <xdr:col>25</xdr:col>
      <xdr:colOff>519112</xdr:colOff>
      <xdr:row>37</xdr:row>
      <xdr:rowOff>128587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A361E769-BBF8-422D-B333-05DA40629A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233362</xdr:colOff>
      <xdr:row>2</xdr:row>
      <xdr:rowOff>23812</xdr:rowOff>
    </xdr:from>
    <xdr:to>
      <xdr:col>12</xdr:col>
      <xdr:colOff>538162</xdr:colOff>
      <xdr:row>16</xdr:row>
      <xdr:rowOff>100012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0D79A3A-4435-4A8F-A038-C8EAFBA8E9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119062</xdr:colOff>
      <xdr:row>1</xdr:row>
      <xdr:rowOff>109537</xdr:rowOff>
    </xdr:from>
    <xdr:to>
      <xdr:col>26</xdr:col>
      <xdr:colOff>423862</xdr:colOff>
      <xdr:row>15</xdr:row>
      <xdr:rowOff>185737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B2EEBBE9-F60D-4B9B-8290-B8E5F1BF22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319087</xdr:colOff>
      <xdr:row>3</xdr:row>
      <xdr:rowOff>109537</xdr:rowOff>
    </xdr:from>
    <xdr:to>
      <xdr:col>13</xdr:col>
      <xdr:colOff>14287</xdr:colOff>
      <xdr:row>17</xdr:row>
      <xdr:rowOff>185737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7A33931-25F0-42B9-8DBE-997E2F590B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128587</xdr:colOff>
      <xdr:row>2</xdr:row>
      <xdr:rowOff>14287</xdr:rowOff>
    </xdr:from>
    <xdr:to>
      <xdr:col>26</xdr:col>
      <xdr:colOff>433387</xdr:colOff>
      <xdr:row>16</xdr:row>
      <xdr:rowOff>90487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4828AE28-B1BC-4D45-8FE9-E7D0AAEFFF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166687</xdr:colOff>
      <xdr:row>27</xdr:row>
      <xdr:rowOff>23812</xdr:rowOff>
    </xdr:from>
    <xdr:to>
      <xdr:col>12</xdr:col>
      <xdr:colOff>471487</xdr:colOff>
      <xdr:row>41</xdr:row>
      <xdr:rowOff>100012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3098FFE6-A934-406A-A8F9-DEAC3C6AEF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109537</xdr:colOff>
      <xdr:row>31</xdr:row>
      <xdr:rowOff>42862</xdr:rowOff>
    </xdr:from>
    <xdr:to>
      <xdr:col>26</xdr:col>
      <xdr:colOff>414337</xdr:colOff>
      <xdr:row>45</xdr:row>
      <xdr:rowOff>119062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E3BF1DE8-2C76-4DF7-9759-77614F5E61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100012</xdr:colOff>
      <xdr:row>2</xdr:row>
      <xdr:rowOff>52387</xdr:rowOff>
    </xdr:from>
    <xdr:to>
      <xdr:col>12</xdr:col>
      <xdr:colOff>404812</xdr:colOff>
      <xdr:row>16</xdr:row>
      <xdr:rowOff>128587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6A4903A-174F-4792-9351-75EABF5BBF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214312</xdr:colOff>
      <xdr:row>1</xdr:row>
      <xdr:rowOff>138112</xdr:rowOff>
    </xdr:from>
    <xdr:to>
      <xdr:col>25</xdr:col>
      <xdr:colOff>519112</xdr:colOff>
      <xdr:row>16</xdr:row>
      <xdr:rowOff>23812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137B3F37-EA42-479B-A4B0-FA5C01FCE3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271462</xdr:colOff>
      <xdr:row>31</xdr:row>
      <xdr:rowOff>147637</xdr:rowOff>
    </xdr:from>
    <xdr:to>
      <xdr:col>12</xdr:col>
      <xdr:colOff>576262</xdr:colOff>
      <xdr:row>46</xdr:row>
      <xdr:rowOff>33337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A9EC8018-0177-4E0D-9902-9C7AB11E81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185737</xdr:colOff>
      <xdr:row>27</xdr:row>
      <xdr:rowOff>4762</xdr:rowOff>
    </xdr:from>
    <xdr:to>
      <xdr:col>25</xdr:col>
      <xdr:colOff>490537</xdr:colOff>
      <xdr:row>41</xdr:row>
      <xdr:rowOff>80962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89B81F9C-FB5A-4383-8677-099A7E11A6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A520C-06B4-4459-BF66-63D8D8106252}">
  <dimension ref="A1:R157"/>
  <sheetViews>
    <sheetView workbookViewId="0">
      <selection activeCell="E14" sqref="E14"/>
    </sheetView>
  </sheetViews>
  <sheetFormatPr defaultRowHeight="15" x14ac:dyDescent="0.25"/>
  <sheetData>
    <row r="1" spans="1:18" x14ac:dyDescent="0.25">
      <c r="A1" s="4" t="s">
        <v>3</v>
      </c>
      <c r="B1" s="4"/>
      <c r="C1" s="4"/>
      <c r="D1" s="4"/>
      <c r="E1">
        <v>0.11</v>
      </c>
      <c r="N1" s="4" t="s">
        <v>4</v>
      </c>
      <c r="O1" s="4"/>
      <c r="P1" s="4"/>
      <c r="Q1" s="4"/>
      <c r="R1">
        <v>0.11</v>
      </c>
    </row>
    <row r="2" spans="1:18" x14ac:dyDescent="0.25">
      <c r="A2" t="s">
        <v>0</v>
      </c>
      <c r="B2" t="s">
        <v>1</v>
      </c>
      <c r="C2" t="s">
        <v>2</v>
      </c>
      <c r="D2" t="s">
        <v>1</v>
      </c>
      <c r="N2" t="s">
        <v>0</v>
      </c>
      <c r="O2" t="s">
        <v>1</v>
      </c>
      <c r="P2" t="s">
        <v>2</v>
      </c>
      <c r="Q2" t="s">
        <v>1</v>
      </c>
    </row>
    <row r="3" spans="1:18" x14ac:dyDescent="0.25">
      <c r="A3" s="2">
        <v>75.335300000000004</v>
      </c>
      <c r="B3" s="1">
        <v>9960</v>
      </c>
      <c r="C3">
        <f t="shared" ref="C3:C35" si="0">A3/2</f>
        <v>37.667650000000002</v>
      </c>
      <c r="D3" s="1">
        <f>B3-9960</f>
        <v>0</v>
      </c>
      <c r="E3" s="1">
        <f t="shared" ref="E3:E12" si="1">D3</f>
        <v>0</v>
      </c>
      <c r="N3" s="2">
        <v>73.896600000000007</v>
      </c>
      <c r="O3" s="3">
        <v>9387</v>
      </c>
      <c r="P3">
        <f t="shared" ref="P3:P41" si="2">N3/2</f>
        <v>36.948300000000003</v>
      </c>
      <c r="Q3" s="1">
        <f>O3-9387</f>
        <v>0</v>
      </c>
      <c r="R3" s="1">
        <f t="shared" ref="R3:R12" si="3">Q3</f>
        <v>0</v>
      </c>
    </row>
    <row r="4" spans="1:18" x14ac:dyDescent="0.25">
      <c r="A4" s="2">
        <v>75.354799999999997</v>
      </c>
      <c r="B4" s="1">
        <v>10193</v>
      </c>
      <c r="C4">
        <f t="shared" si="0"/>
        <v>37.677399999999999</v>
      </c>
      <c r="D4" s="1">
        <f t="shared" ref="D4:D34" si="4">B4-9960</f>
        <v>233</v>
      </c>
      <c r="E4" s="1">
        <f t="shared" si="1"/>
        <v>233</v>
      </c>
      <c r="N4" s="2">
        <v>73.9161</v>
      </c>
      <c r="O4" s="3">
        <v>9532</v>
      </c>
      <c r="P4">
        <f t="shared" si="2"/>
        <v>36.95805</v>
      </c>
      <c r="Q4" s="1">
        <f t="shared" ref="Q4:Q41" si="5">O4-9387</f>
        <v>145</v>
      </c>
      <c r="R4" s="1">
        <f t="shared" si="3"/>
        <v>145</v>
      </c>
    </row>
    <row r="5" spans="1:18" x14ac:dyDescent="0.25">
      <c r="A5" s="2">
        <v>75.374200000000002</v>
      </c>
      <c r="B5" s="1">
        <v>10318</v>
      </c>
      <c r="C5">
        <f t="shared" si="0"/>
        <v>37.687100000000001</v>
      </c>
      <c r="D5" s="1">
        <f t="shared" si="4"/>
        <v>358</v>
      </c>
      <c r="E5" s="1">
        <f t="shared" si="1"/>
        <v>358</v>
      </c>
      <c r="N5" s="2">
        <v>73.935500000000005</v>
      </c>
      <c r="O5" s="3">
        <v>9473</v>
      </c>
      <c r="P5">
        <f t="shared" si="2"/>
        <v>36.967750000000002</v>
      </c>
      <c r="Q5" s="1">
        <f t="shared" si="5"/>
        <v>86</v>
      </c>
      <c r="R5" s="1">
        <f t="shared" si="3"/>
        <v>86</v>
      </c>
    </row>
    <row r="6" spans="1:18" x14ac:dyDescent="0.25">
      <c r="A6" s="2">
        <v>75.393699999999995</v>
      </c>
      <c r="B6" s="1">
        <v>10559</v>
      </c>
      <c r="C6">
        <f t="shared" si="0"/>
        <v>37.696849999999998</v>
      </c>
      <c r="D6" s="1">
        <f t="shared" si="4"/>
        <v>599</v>
      </c>
      <c r="E6" s="1">
        <f t="shared" si="1"/>
        <v>599</v>
      </c>
      <c r="N6" s="2">
        <v>73.954899999999995</v>
      </c>
      <c r="O6" s="3">
        <v>9631</v>
      </c>
      <c r="P6">
        <f t="shared" si="2"/>
        <v>36.977449999999997</v>
      </c>
      <c r="Q6" s="1">
        <f t="shared" si="5"/>
        <v>244</v>
      </c>
      <c r="R6" s="1">
        <f t="shared" si="3"/>
        <v>244</v>
      </c>
    </row>
    <row r="7" spans="1:18" x14ac:dyDescent="0.25">
      <c r="A7" s="2">
        <v>75.4131</v>
      </c>
      <c r="B7" s="1">
        <v>10986</v>
      </c>
      <c r="C7">
        <f t="shared" si="0"/>
        <v>37.70655</v>
      </c>
      <c r="D7" s="1">
        <f t="shared" si="4"/>
        <v>1026</v>
      </c>
      <c r="E7" s="1">
        <f t="shared" si="1"/>
        <v>1026</v>
      </c>
      <c r="N7" s="2">
        <v>73.974400000000003</v>
      </c>
      <c r="O7" s="3">
        <v>9536</v>
      </c>
      <c r="P7">
        <f t="shared" si="2"/>
        <v>36.987200000000001</v>
      </c>
      <c r="Q7" s="1">
        <f t="shared" si="5"/>
        <v>149</v>
      </c>
      <c r="R7" s="1">
        <f t="shared" si="3"/>
        <v>149</v>
      </c>
    </row>
    <row r="8" spans="1:18" x14ac:dyDescent="0.25">
      <c r="A8" s="2">
        <v>75.432599999999994</v>
      </c>
      <c r="B8" s="1">
        <v>11469</v>
      </c>
      <c r="C8">
        <f t="shared" si="0"/>
        <v>37.716299999999997</v>
      </c>
      <c r="D8" s="1">
        <f t="shared" si="4"/>
        <v>1509</v>
      </c>
      <c r="E8" s="1">
        <f t="shared" si="1"/>
        <v>1509</v>
      </c>
      <c r="N8" s="2">
        <v>73.993799999999993</v>
      </c>
      <c r="O8" s="3">
        <v>9587</v>
      </c>
      <c r="P8">
        <f t="shared" si="2"/>
        <v>36.996899999999997</v>
      </c>
      <c r="Q8" s="1">
        <f t="shared" si="5"/>
        <v>200</v>
      </c>
      <c r="R8" s="1">
        <f t="shared" si="3"/>
        <v>200</v>
      </c>
    </row>
    <row r="9" spans="1:18" x14ac:dyDescent="0.25">
      <c r="A9" s="2">
        <v>75.451999999999998</v>
      </c>
      <c r="B9" s="1">
        <v>12282</v>
      </c>
      <c r="C9">
        <f t="shared" si="0"/>
        <v>37.725999999999999</v>
      </c>
      <c r="D9" s="1">
        <f t="shared" si="4"/>
        <v>2322</v>
      </c>
      <c r="E9" s="1">
        <f t="shared" si="1"/>
        <v>2322</v>
      </c>
      <c r="N9" s="2">
        <v>74.013300000000001</v>
      </c>
      <c r="O9" s="3">
        <v>9614</v>
      </c>
      <c r="P9">
        <f t="shared" si="2"/>
        <v>37.00665</v>
      </c>
      <c r="Q9" s="1">
        <f t="shared" si="5"/>
        <v>227</v>
      </c>
      <c r="R9" s="1">
        <f t="shared" si="3"/>
        <v>227</v>
      </c>
    </row>
    <row r="10" spans="1:18" x14ac:dyDescent="0.25">
      <c r="A10" s="2">
        <v>75.471400000000003</v>
      </c>
      <c r="B10" s="1">
        <v>13661</v>
      </c>
      <c r="C10">
        <f t="shared" si="0"/>
        <v>37.735700000000001</v>
      </c>
      <c r="D10" s="1">
        <f t="shared" si="4"/>
        <v>3701</v>
      </c>
      <c r="E10" s="1">
        <f t="shared" si="1"/>
        <v>3701</v>
      </c>
      <c r="N10" s="2">
        <v>74.032700000000006</v>
      </c>
      <c r="O10" s="3">
        <v>9698</v>
      </c>
      <c r="P10">
        <f t="shared" si="2"/>
        <v>37.016350000000003</v>
      </c>
      <c r="Q10" s="1">
        <f t="shared" si="5"/>
        <v>311</v>
      </c>
      <c r="R10" s="1">
        <f t="shared" si="3"/>
        <v>311</v>
      </c>
    </row>
    <row r="11" spans="1:18" x14ac:dyDescent="0.25">
      <c r="A11" s="2">
        <v>75.490899999999996</v>
      </c>
      <c r="B11" s="1">
        <v>14764</v>
      </c>
      <c r="C11">
        <f t="shared" si="0"/>
        <v>37.745449999999998</v>
      </c>
      <c r="D11" s="1">
        <f t="shared" si="4"/>
        <v>4804</v>
      </c>
      <c r="E11" s="1">
        <f t="shared" si="1"/>
        <v>4804</v>
      </c>
      <c r="N11" s="2">
        <v>74.052199999999999</v>
      </c>
      <c r="O11" s="3">
        <v>10009</v>
      </c>
      <c r="P11">
        <f t="shared" si="2"/>
        <v>37.0261</v>
      </c>
      <c r="Q11" s="1">
        <f t="shared" si="5"/>
        <v>622</v>
      </c>
      <c r="R11" s="1">
        <f t="shared" si="3"/>
        <v>622</v>
      </c>
    </row>
    <row r="12" spans="1:18" x14ac:dyDescent="0.25">
      <c r="A12" s="2">
        <v>75.510300000000001</v>
      </c>
      <c r="B12" s="1">
        <v>17012</v>
      </c>
      <c r="C12">
        <f t="shared" si="0"/>
        <v>37.75515</v>
      </c>
      <c r="D12" s="1">
        <f t="shared" si="4"/>
        <v>7052</v>
      </c>
      <c r="E12" s="1">
        <f t="shared" si="1"/>
        <v>7052</v>
      </c>
      <c r="N12" s="2">
        <v>74.071600000000004</v>
      </c>
      <c r="O12" s="3">
        <v>9761</v>
      </c>
      <c r="P12">
        <f t="shared" si="2"/>
        <v>37.035800000000002</v>
      </c>
      <c r="Q12" s="1">
        <f t="shared" si="5"/>
        <v>374</v>
      </c>
      <c r="R12" s="1">
        <f t="shared" si="3"/>
        <v>374</v>
      </c>
    </row>
    <row r="13" spans="1:18" x14ac:dyDescent="0.25">
      <c r="A13" s="2">
        <v>75.529799999999994</v>
      </c>
      <c r="B13" s="1">
        <v>18218</v>
      </c>
      <c r="C13">
        <f t="shared" si="0"/>
        <v>37.764899999999997</v>
      </c>
      <c r="D13" s="1">
        <f t="shared" si="4"/>
        <v>8258</v>
      </c>
      <c r="E13" s="1">
        <f>D13</f>
        <v>8258</v>
      </c>
      <c r="N13" s="2">
        <v>74.090999999999994</v>
      </c>
      <c r="O13" s="3">
        <v>9947</v>
      </c>
      <c r="P13">
        <f t="shared" si="2"/>
        <v>37.045499999999997</v>
      </c>
      <c r="Q13" s="1">
        <f t="shared" si="5"/>
        <v>560</v>
      </c>
      <c r="R13" s="1">
        <f>Q13</f>
        <v>560</v>
      </c>
    </row>
    <row r="14" spans="1:18" x14ac:dyDescent="0.25">
      <c r="A14" s="2">
        <v>75.549199999999999</v>
      </c>
      <c r="B14" s="1">
        <v>18660</v>
      </c>
      <c r="C14">
        <f t="shared" si="0"/>
        <v>37.7746</v>
      </c>
      <c r="D14" s="1">
        <f t="shared" si="4"/>
        <v>8700</v>
      </c>
      <c r="E14">
        <f>D14-D3/2</f>
        <v>8700</v>
      </c>
      <c r="N14" s="2">
        <v>74.110500000000002</v>
      </c>
      <c r="O14" s="3">
        <v>9989</v>
      </c>
      <c r="P14">
        <f t="shared" si="2"/>
        <v>37.055250000000001</v>
      </c>
      <c r="Q14" s="1">
        <f t="shared" si="5"/>
        <v>602</v>
      </c>
      <c r="R14">
        <f>Q14-Q3/2</f>
        <v>602</v>
      </c>
    </row>
    <row r="15" spans="1:18" x14ac:dyDescent="0.25">
      <c r="A15" s="2">
        <v>75.568700000000007</v>
      </c>
      <c r="B15" s="1">
        <v>18216</v>
      </c>
      <c r="C15">
        <f t="shared" si="0"/>
        <v>37.784350000000003</v>
      </c>
      <c r="D15" s="1">
        <f t="shared" si="4"/>
        <v>8256</v>
      </c>
      <c r="E15">
        <f t="shared" ref="E15:E35" si="6">D15-D4/2</f>
        <v>8139.5</v>
      </c>
      <c r="N15" s="2">
        <v>74.129900000000006</v>
      </c>
      <c r="O15" s="3">
        <v>10105</v>
      </c>
      <c r="P15">
        <f t="shared" si="2"/>
        <v>37.064950000000003</v>
      </c>
      <c r="Q15" s="1">
        <f t="shared" si="5"/>
        <v>718</v>
      </c>
      <c r="R15">
        <f t="shared" ref="R15:R39" si="7">Q15-Q4/2</f>
        <v>645.5</v>
      </c>
    </row>
    <row r="16" spans="1:18" x14ac:dyDescent="0.25">
      <c r="A16" s="2">
        <v>75.588099999999997</v>
      </c>
      <c r="B16" s="1">
        <v>17116</v>
      </c>
      <c r="C16">
        <f t="shared" si="0"/>
        <v>37.794049999999999</v>
      </c>
      <c r="D16" s="1">
        <f t="shared" si="4"/>
        <v>7156</v>
      </c>
      <c r="E16">
        <f t="shared" si="6"/>
        <v>6977</v>
      </c>
      <c r="N16" s="2">
        <v>74.1494</v>
      </c>
      <c r="O16" s="3">
        <v>10320</v>
      </c>
      <c r="P16">
        <f t="shared" si="2"/>
        <v>37.0747</v>
      </c>
      <c r="Q16" s="1">
        <f t="shared" si="5"/>
        <v>933</v>
      </c>
      <c r="R16">
        <f t="shared" si="7"/>
        <v>890</v>
      </c>
    </row>
    <row r="17" spans="1:18" x14ac:dyDescent="0.25">
      <c r="A17" s="2">
        <v>75.607500000000002</v>
      </c>
      <c r="B17" s="1">
        <v>15500</v>
      </c>
      <c r="C17">
        <f t="shared" si="0"/>
        <v>37.803750000000001</v>
      </c>
      <c r="D17" s="1">
        <f t="shared" si="4"/>
        <v>5540</v>
      </c>
      <c r="E17">
        <f t="shared" si="6"/>
        <v>5240.5</v>
      </c>
      <c r="N17" s="2">
        <v>74.168800000000005</v>
      </c>
      <c r="O17" s="3">
        <v>10510</v>
      </c>
      <c r="P17">
        <f t="shared" si="2"/>
        <v>37.084400000000002</v>
      </c>
      <c r="Q17" s="1">
        <f t="shared" si="5"/>
        <v>1123</v>
      </c>
      <c r="R17">
        <f t="shared" si="7"/>
        <v>1001</v>
      </c>
    </row>
    <row r="18" spans="1:18" x14ac:dyDescent="0.25">
      <c r="A18" s="2">
        <v>75.626999999999995</v>
      </c>
      <c r="B18" s="1">
        <v>14364</v>
      </c>
      <c r="C18">
        <f t="shared" si="0"/>
        <v>37.813499999999998</v>
      </c>
      <c r="D18" s="1">
        <f t="shared" si="4"/>
        <v>4404</v>
      </c>
      <c r="E18">
        <f t="shared" si="6"/>
        <v>3891</v>
      </c>
      <c r="N18" s="2">
        <v>74.188199999999995</v>
      </c>
      <c r="O18" s="3">
        <v>10428</v>
      </c>
      <c r="P18">
        <f t="shared" si="2"/>
        <v>37.094099999999997</v>
      </c>
      <c r="Q18" s="1">
        <f t="shared" si="5"/>
        <v>1041</v>
      </c>
      <c r="R18">
        <f t="shared" si="7"/>
        <v>966.5</v>
      </c>
    </row>
    <row r="19" spans="1:18" x14ac:dyDescent="0.25">
      <c r="A19" s="2">
        <v>75.6464</v>
      </c>
      <c r="B19" s="1">
        <v>13502</v>
      </c>
      <c r="C19">
        <f t="shared" si="0"/>
        <v>37.8232</v>
      </c>
      <c r="D19" s="1">
        <f t="shared" si="4"/>
        <v>3542</v>
      </c>
      <c r="E19">
        <f t="shared" si="6"/>
        <v>2787.5</v>
      </c>
      <c r="N19" s="2">
        <v>74.207700000000003</v>
      </c>
      <c r="O19" s="3">
        <v>10704</v>
      </c>
      <c r="P19">
        <f t="shared" si="2"/>
        <v>37.103850000000001</v>
      </c>
      <c r="Q19" s="1">
        <f t="shared" si="5"/>
        <v>1317</v>
      </c>
      <c r="R19">
        <f t="shared" si="7"/>
        <v>1217</v>
      </c>
    </row>
    <row r="20" spans="1:18" x14ac:dyDescent="0.25">
      <c r="A20" s="2">
        <v>75.665899999999993</v>
      </c>
      <c r="B20" s="1">
        <v>13092</v>
      </c>
      <c r="C20">
        <f t="shared" si="0"/>
        <v>37.832949999999997</v>
      </c>
      <c r="D20" s="1">
        <f t="shared" si="4"/>
        <v>3132</v>
      </c>
      <c r="E20">
        <f t="shared" si="6"/>
        <v>1971</v>
      </c>
      <c r="N20" s="2">
        <v>74.227099999999993</v>
      </c>
      <c r="O20" s="3">
        <v>10588</v>
      </c>
      <c r="P20">
        <f t="shared" si="2"/>
        <v>37.113549999999996</v>
      </c>
      <c r="Q20" s="1">
        <f t="shared" si="5"/>
        <v>1201</v>
      </c>
      <c r="R20">
        <f t="shared" si="7"/>
        <v>1087.5</v>
      </c>
    </row>
    <row r="21" spans="1:18" x14ac:dyDescent="0.25">
      <c r="A21" s="2">
        <v>75.685299999999998</v>
      </c>
      <c r="B21" s="1">
        <v>12898</v>
      </c>
      <c r="C21">
        <f t="shared" si="0"/>
        <v>37.842649999999999</v>
      </c>
      <c r="D21" s="1">
        <f t="shared" si="4"/>
        <v>2938</v>
      </c>
      <c r="E21">
        <f t="shared" si="6"/>
        <v>1087.5</v>
      </c>
      <c r="N21" s="2">
        <v>74.246600000000001</v>
      </c>
      <c r="O21" s="3">
        <v>10801</v>
      </c>
      <c r="P21">
        <f t="shared" si="2"/>
        <v>37.1233</v>
      </c>
      <c r="Q21" s="1">
        <f t="shared" si="5"/>
        <v>1414</v>
      </c>
      <c r="R21">
        <f t="shared" si="7"/>
        <v>1258.5</v>
      </c>
    </row>
    <row r="22" spans="1:18" x14ac:dyDescent="0.25">
      <c r="A22" s="2">
        <v>75.704700000000003</v>
      </c>
      <c r="B22" s="1">
        <v>13028</v>
      </c>
      <c r="C22">
        <f t="shared" si="0"/>
        <v>37.852350000000001</v>
      </c>
      <c r="D22" s="1">
        <f t="shared" si="4"/>
        <v>3068</v>
      </c>
      <c r="E22">
        <f t="shared" si="6"/>
        <v>666</v>
      </c>
      <c r="N22" s="2">
        <v>74.266000000000005</v>
      </c>
      <c r="O22" s="3">
        <v>10642</v>
      </c>
      <c r="P22">
        <f t="shared" si="2"/>
        <v>37.133000000000003</v>
      </c>
      <c r="Q22" s="1">
        <f t="shared" si="5"/>
        <v>1255</v>
      </c>
      <c r="R22">
        <f t="shared" si="7"/>
        <v>944</v>
      </c>
    </row>
    <row r="23" spans="1:18" x14ac:dyDescent="0.25">
      <c r="A23" s="2">
        <v>75.724199999999996</v>
      </c>
      <c r="B23" s="1">
        <v>13696</v>
      </c>
      <c r="C23">
        <f t="shared" si="0"/>
        <v>37.862099999999998</v>
      </c>
      <c r="D23" s="1">
        <f t="shared" si="4"/>
        <v>3736</v>
      </c>
      <c r="E23">
        <f t="shared" si="6"/>
        <v>210</v>
      </c>
      <c r="N23" s="2">
        <v>74.285499999999999</v>
      </c>
      <c r="O23" s="3">
        <v>10365</v>
      </c>
      <c r="P23">
        <f t="shared" si="2"/>
        <v>37.142749999999999</v>
      </c>
      <c r="Q23" s="1">
        <f t="shared" si="5"/>
        <v>978</v>
      </c>
      <c r="R23">
        <f t="shared" si="7"/>
        <v>791</v>
      </c>
    </row>
    <row r="24" spans="1:18" x14ac:dyDescent="0.25">
      <c r="A24" s="2">
        <v>75.743600000000001</v>
      </c>
      <c r="B24" s="1">
        <v>14068</v>
      </c>
      <c r="C24">
        <f t="shared" si="0"/>
        <v>37.8718</v>
      </c>
      <c r="D24" s="1">
        <f t="shared" si="4"/>
        <v>4108</v>
      </c>
      <c r="E24">
        <f t="shared" si="6"/>
        <v>-21</v>
      </c>
      <c r="N24" s="2">
        <v>74.304900000000004</v>
      </c>
      <c r="O24" s="3">
        <v>10665</v>
      </c>
      <c r="P24">
        <f t="shared" si="2"/>
        <v>37.152450000000002</v>
      </c>
      <c r="Q24" s="1">
        <f t="shared" si="5"/>
        <v>1278</v>
      </c>
      <c r="R24">
        <f t="shared" si="7"/>
        <v>998</v>
      </c>
    </row>
    <row r="25" spans="1:18" x14ac:dyDescent="0.25">
      <c r="A25" s="2">
        <v>75.763099999999994</v>
      </c>
      <c r="B25" s="1">
        <v>14437</v>
      </c>
      <c r="C25">
        <f t="shared" si="0"/>
        <v>37.881549999999997</v>
      </c>
      <c r="D25" s="1">
        <f t="shared" si="4"/>
        <v>4477</v>
      </c>
      <c r="E25">
        <f t="shared" si="6"/>
        <v>127</v>
      </c>
      <c r="N25" s="2">
        <v>74.324299999999994</v>
      </c>
      <c r="O25" s="3">
        <v>10240</v>
      </c>
      <c r="P25">
        <f t="shared" si="2"/>
        <v>37.162149999999997</v>
      </c>
      <c r="Q25" s="1">
        <f t="shared" si="5"/>
        <v>853</v>
      </c>
      <c r="R25">
        <f t="shared" si="7"/>
        <v>552</v>
      </c>
    </row>
    <row r="26" spans="1:18" x14ac:dyDescent="0.25">
      <c r="A26" s="2">
        <v>75.782499999999999</v>
      </c>
      <c r="B26" s="1">
        <v>14227</v>
      </c>
      <c r="C26">
        <f t="shared" si="0"/>
        <v>37.891249999999999</v>
      </c>
      <c r="D26" s="1">
        <f t="shared" si="4"/>
        <v>4267</v>
      </c>
      <c r="E26">
        <f t="shared" si="6"/>
        <v>139</v>
      </c>
      <c r="N26" s="2">
        <v>74.343800000000002</v>
      </c>
      <c r="O26" s="3">
        <v>10067</v>
      </c>
      <c r="P26">
        <f t="shared" si="2"/>
        <v>37.171900000000001</v>
      </c>
      <c r="Q26" s="1">
        <f t="shared" si="5"/>
        <v>680</v>
      </c>
      <c r="R26">
        <f t="shared" si="7"/>
        <v>321</v>
      </c>
    </row>
    <row r="27" spans="1:18" x14ac:dyDescent="0.25">
      <c r="A27" s="2">
        <v>75.802000000000007</v>
      </c>
      <c r="B27" s="1">
        <v>13670</v>
      </c>
      <c r="C27">
        <f t="shared" si="0"/>
        <v>37.901000000000003</v>
      </c>
      <c r="D27" s="1">
        <f t="shared" si="4"/>
        <v>3710</v>
      </c>
      <c r="E27">
        <f t="shared" si="6"/>
        <v>132</v>
      </c>
      <c r="N27" s="2">
        <v>74.363200000000006</v>
      </c>
      <c r="O27" s="3">
        <v>10019</v>
      </c>
      <c r="P27">
        <f t="shared" si="2"/>
        <v>37.181600000000003</v>
      </c>
      <c r="Q27" s="1">
        <f t="shared" si="5"/>
        <v>632</v>
      </c>
      <c r="R27">
        <f t="shared" si="7"/>
        <v>165.5</v>
      </c>
    </row>
    <row r="28" spans="1:18" x14ac:dyDescent="0.25">
      <c r="A28" s="2">
        <v>75.821399999999997</v>
      </c>
      <c r="B28" s="1">
        <v>12708</v>
      </c>
      <c r="C28">
        <f t="shared" si="0"/>
        <v>37.910699999999999</v>
      </c>
      <c r="D28" s="1">
        <f t="shared" si="4"/>
        <v>2748</v>
      </c>
      <c r="E28">
        <f t="shared" si="6"/>
        <v>-22</v>
      </c>
      <c r="N28" s="2">
        <v>74.3827</v>
      </c>
      <c r="O28" s="3">
        <v>10135</v>
      </c>
      <c r="P28">
        <f t="shared" si="2"/>
        <v>37.19135</v>
      </c>
      <c r="Q28" s="1">
        <f t="shared" si="5"/>
        <v>748</v>
      </c>
      <c r="R28">
        <f t="shared" si="7"/>
        <v>186.5</v>
      </c>
    </row>
    <row r="29" spans="1:18" x14ac:dyDescent="0.25">
      <c r="A29" s="2">
        <v>75.840800000000002</v>
      </c>
      <c r="B29" s="1">
        <v>11933</v>
      </c>
      <c r="C29">
        <f t="shared" si="0"/>
        <v>37.920400000000001</v>
      </c>
      <c r="D29" s="1">
        <f t="shared" si="4"/>
        <v>1973</v>
      </c>
      <c r="E29">
        <f t="shared" si="6"/>
        <v>-229</v>
      </c>
      <c r="N29" s="2">
        <v>74.402100000000004</v>
      </c>
      <c r="O29" s="3">
        <v>10086</v>
      </c>
      <c r="P29">
        <f t="shared" si="2"/>
        <v>37.201050000000002</v>
      </c>
      <c r="Q29" s="1">
        <f t="shared" si="5"/>
        <v>699</v>
      </c>
      <c r="R29">
        <f t="shared" si="7"/>
        <v>178.5</v>
      </c>
    </row>
    <row r="30" spans="1:18" x14ac:dyDescent="0.25">
      <c r="A30" s="2">
        <v>75.860299999999995</v>
      </c>
      <c r="B30" s="1">
        <v>11471</v>
      </c>
      <c r="C30">
        <f t="shared" si="0"/>
        <v>37.930149999999998</v>
      </c>
      <c r="D30" s="1">
        <f t="shared" si="4"/>
        <v>1511</v>
      </c>
      <c r="E30">
        <f t="shared" si="6"/>
        <v>-260</v>
      </c>
      <c r="N30" s="2">
        <v>74.421599999999998</v>
      </c>
      <c r="O30" s="3">
        <v>10253</v>
      </c>
      <c r="P30">
        <f t="shared" si="2"/>
        <v>37.210799999999999</v>
      </c>
      <c r="Q30" s="1">
        <f t="shared" si="5"/>
        <v>866</v>
      </c>
      <c r="R30">
        <f t="shared" si="7"/>
        <v>207.5</v>
      </c>
    </row>
    <row r="31" spans="1:18" x14ac:dyDescent="0.25">
      <c r="A31" s="2">
        <v>75.8797</v>
      </c>
      <c r="B31" s="1">
        <v>10696</v>
      </c>
      <c r="C31">
        <f t="shared" si="0"/>
        <v>37.93985</v>
      </c>
      <c r="D31" s="1">
        <f t="shared" si="4"/>
        <v>736</v>
      </c>
      <c r="E31">
        <f t="shared" si="6"/>
        <v>-830</v>
      </c>
      <c r="N31" s="2">
        <v>74.441000000000003</v>
      </c>
      <c r="O31" s="3">
        <v>10051</v>
      </c>
      <c r="P31">
        <f t="shared" si="2"/>
        <v>37.220500000000001</v>
      </c>
      <c r="Q31" s="1">
        <f t="shared" si="5"/>
        <v>664</v>
      </c>
      <c r="R31">
        <f t="shared" si="7"/>
        <v>63.5</v>
      </c>
    </row>
    <row r="32" spans="1:18" x14ac:dyDescent="0.25">
      <c r="A32" s="2">
        <v>75.899199999999993</v>
      </c>
      <c r="B32" s="1">
        <v>10445</v>
      </c>
      <c r="C32">
        <f t="shared" si="0"/>
        <v>37.949599999999997</v>
      </c>
      <c r="D32" s="1">
        <f t="shared" si="4"/>
        <v>485</v>
      </c>
      <c r="E32">
        <f t="shared" si="6"/>
        <v>-984</v>
      </c>
      <c r="N32" s="2">
        <v>74.460400000000007</v>
      </c>
      <c r="O32" s="3">
        <v>9999</v>
      </c>
      <c r="P32">
        <f t="shared" si="2"/>
        <v>37.230200000000004</v>
      </c>
      <c r="Q32" s="1">
        <f t="shared" si="5"/>
        <v>612</v>
      </c>
      <c r="R32">
        <f t="shared" si="7"/>
        <v>-95</v>
      </c>
    </row>
    <row r="33" spans="1:18" x14ac:dyDescent="0.25">
      <c r="A33" s="2">
        <v>75.918599999999998</v>
      </c>
      <c r="B33" s="1">
        <v>10333</v>
      </c>
      <c r="C33">
        <f t="shared" si="0"/>
        <v>37.959299999999999</v>
      </c>
      <c r="D33" s="1">
        <f t="shared" si="4"/>
        <v>373</v>
      </c>
      <c r="E33">
        <f t="shared" si="6"/>
        <v>-1161</v>
      </c>
      <c r="N33" s="2">
        <v>74.479900000000001</v>
      </c>
      <c r="O33" s="3">
        <v>10010</v>
      </c>
      <c r="P33">
        <f t="shared" si="2"/>
        <v>37.23995</v>
      </c>
      <c r="Q33" s="1">
        <f t="shared" si="5"/>
        <v>623</v>
      </c>
      <c r="R33">
        <f t="shared" si="7"/>
        <v>-4.5</v>
      </c>
    </row>
    <row r="34" spans="1:18" x14ac:dyDescent="0.25">
      <c r="A34" s="2">
        <v>75.938100000000006</v>
      </c>
      <c r="B34" s="1">
        <v>10076</v>
      </c>
      <c r="C34">
        <f t="shared" si="0"/>
        <v>37.969050000000003</v>
      </c>
      <c r="D34" s="1">
        <f t="shared" si="4"/>
        <v>116</v>
      </c>
      <c r="E34">
        <f t="shared" si="6"/>
        <v>-1752</v>
      </c>
      <c r="N34" s="2">
        <v>74.499300000000005</v>
      </c>
      <c r="O34" s="3">
        <v>9850</v>
      </c>
      <c r="P34">
        <f t="shared" si="2"/>
        <v>37.249650000000003</v>
      </c>
      <c r="Q34" s="1">
        <f t="shared" si="5"/>
        <v>463</v>
      </c>
      <c r="R34">
        <f t="shared" si="7"/>
        <v>-26</v>
      </c>
    </row>
    <row r="35" spans="1:18" x14ac:dyDescent="0.25">
      <c r="A35" s="2">
        <v>75.957499999999996</v>
      </c>
      <c r="B35" s="1">
        <v>10004</v>
      </c>
      <c r="C35">
        <f t="shared" si="0"/>
        <v>37.978749999999998</v>
      </c>
      <c r="D35" s="1">
        <f>B35-9960</f>
        <v>44</v>
      </c>
      <c r="E35">
        <f t="shared" si="6"/>
        <v>-2010</v>
      </c>
      <c r="N35" s="2">
        <v>74.518799999999999</v>
      </c>
      <c r="O35" s="3">
        <v>9839</v>
      </c>
      <c r="P35">
        <f t="shared" si="2"/>
        <v>37.259399999999999</v>
      </c>
      <c r="Q35" s="1">
        <f t="shared" si="5"/>
        <v>452</v>
      </c>
      <c r="R35">
        <f t="shared" si="7"/>
        <v>-187</v>
      </c>
    </row>
    <row r="36" spans="1:18" x14ac:dyDescent="0.25">
      <c r="N36" s="2">
        <v>74.538200000000003</v>
      </c>
      <c r="O36" s="3">
        <v>9723</v>
      </c>
      <c r="P36">
        <f t="shared" si="2"/>
        <v>37.269100000000002</v>
      </c>
      <c r="Q36" s="1">
        <f t="shared" si="5"/>
        <v>336</v>
      </c>
      <c r="R36">
        <f t="shared" si="7"/>
        <v>-90.5</v>
      </c>
    </row>
    <row r="37" spans="1:18" x14ac:dyDescent="0.25">
      <c r="N37" s="2">
        <v>74.557699999999997</v>
      </c>
      <c r="O37" s="3">
        <v>9655</v>
      </c>
      <c r="P37">
        <f t="shared" si="2"/>
        <v>37.278849999999998</v>
      </c>
      <c r="Q37" s="1">
        <f t="shared" si="5"/>
        <v>268</v>
      </c>
      <c r="R37">
        <f t="shared" si="7"/>
        <v>-72</v>
      </c>
    </row>
    <row r="38" spans="1:18" x14ac:dyDescent="0.25">
      <c r="A38" s="4" t="s">
        <v>5</v>
      </c>
      <c r="B38" s="4"/>
      <c r="C38" s="4"/>
      <c r="D38" s="4"/>
      <c r="E38">
        <v>0.06</v>
      </c>
      <c r="N38" s="2">
        <v>74.577100000000002</v>
      </c>
      <c r="O38" s="3">
        <v>9667</v>
      </c>
      <c r="P38">
        <f t="shared" si="2"/>
        <v>37.288550000000001</v>
      </c>
      <c r="Q38" s="1">
        <f t="shared" si="5"/>
        <v>280</v>
      </c>
      <c r="R38">
        <f t="shared" si="7"/>
        <v>-36</v>
      </c>
    </row>
    <row r="39" spans="1:18" x14ac:dyDescent="0.25">
      <c r="A39" t="s">
        <v>0</v>
      </c>
      <c r="B39" t="s">
        <v>1</v>
      </c>
      <c r="C39" t="s">
        <v>2</v>
      </c>
      <c r="D39" t="s">
        <v>1</v>
      </c>
      <c r="N39" s="2">
        <v>74.596500000000006</v>
      </c>
      <c r="O39" s="3">
        <v>9616</v>
      </c>
      <c r="P39">
        <f t="shared" si="2"/>
        <v>37.298250000000003</v>
      </c>
      <c r="Q39" s="1">
        <f t="shared" si="5"/>
        <v>229</v>
      </c>
      <c r="R39">
        <f t="shared" si="7"/>
        <v>-145</v>
      </c>
    </row>
    <row r="40" spans="1:18" x14ac:dyDescent="0.25">
      <c r="A40" s="2">
        <v>43.955500000000001</v>
      </c>
      <c r="B40" s="3">
        <v>6558</v>
      </c>
      <c r="C40">
        <f t="shared" ref="C40:C57" si="8">A40/2</f>
        <v>21.97775</v>
      </c>
      <c r="D40" s="3">
        <f t="shared" ref="D40:D57" si="9">B40-6550</f>
        <v>8</v>
      </c>
      <c r="E40" s="3">
        <f t="shared" ref="E40:E43" si="10">D40</f>
        <v>8</v>
      </c>
      <c r="N40" s="2">
        <v>74.616</v>
      </c>
      <c r="O40" s="3">
        <v>9463</v>
      </c>
      <c r="P40">
        <f t="shared" si="2"/>
        <v>37.308</v>
      </c>
      <c r="Q40" s="1">
        <f t="shared" si="5"/>
        <v>76</v>
      </c>
      <c r="R40">
        <f>Q40-Q29/2</f>
        <v>-273.5</v>
      </c>
    </row>
    <row r="41" spans="1:18" x14ac:dyDescent="0.25">
      <c r="A41" s="2">
        <v>43.974899999999998</v>
      </c>
      <c r="B41" s="3">
        <v>6677</v>
      </c>
      <c r="C41">
        <f t="shared" si="8"/>
        <v>21.987449999999999</v>
      </c>
      <c r="D41" s="3">
        <f t="shared" si="9"/>
        <v>127</v>
      </c>
      <c r="E41" s="3">
        <f t="shared" si="10"/>
        <v>127</v>
      </c>
      <c r="N41" s="2">
        <v>74.635400000000004</v>
      </c>
      <c r="O41" s="3">
        <v>9413</v>
      </c>
      <c r="P41">
        <f t="shared" si="2"/>
        <v>37.317700000000002</v>
      </c>
      <c r="Q41" s="1">
        <f t="shared" si="5"/>
        <v>26</v>
      </c>
      <c r="R41">
        <f>Q41-Q30/2</f>
        <v>-407</v>
      </c>
    </row>
    <row r="42" spans="1:18" x14ac:dyDescent="0.25">
      <c r="A42" s="2">
        <v>43.994399999999999</v>
      </c>
      <c r="B42" s="3">
        <v>6632</v>
      </c>
      <c r="C42">
        <f t="shared" si="8"/>
        <v>21.997199999999999</v>
      </c>
      <c r="D42" s="3">
        <f t="shared" si="9"/>
        <v>82</v>
      </c>
      <c r="E42" s="3">
        <f t="shared" si="10"/>
        <v>82</v>
      </c>
    </row>
    <row r="43" spans="1:18" x14ac:dyDescent="0.25">
      <c r="A43" s="2">
        <v>44.013800000000003</v>
      </c>
      <c r="B43" s="3">
        <v>6959</v>
      </c>
      <c r="C43">
        <f t="shared" si="8"/>
        <v>22.006900000000002</v>
      </c>
      <c r="D43" s="3">
        <f t="shared" si="9"/>
        <v>409</v>
      </c>
      <c r="E43" s="3">
        <f t="shared" si="10"/>
        <v>409</v>
      </c>
    </row>
    <row r="44" spans="1:18" x14ac:dyDescent="0.25">
      <c r="A44" s="2">
        <v>44.033200000000001</v>
      </c>
      <c r="B44" s="3">
        <v>7024</v>
      </c>
      <c r="C44">
        <f t="shared" si="8"/>
        <v>22.0166</v>
      </c>
      <c r="D44" s="3">
        <f t="shared" si="9"/>
        <v>474</v>
      </c>
      <c r="E44" s="3">
        <f>D44</f>
        <v>474</v>
      </c>
      <c r="N44" s="4" t="s">
        <v>6</v>
      </c>
      <c r="O44" s="4"/>
      <c r="P44" s="4"/>
      <c r="Q44" s="4"/>
      <c r="R44">
        <v>0.06</v>
      </c>
    </row>
    <row r="45" spans="1:18" x14ac:dyDescent="0.25">
      <c r="A45" s="2">
        <v>44.052700000000002</v>
      </c>
      <c r="B45" s="3">
        <v>7384</v>
      </c>
      <c r="C45">
        <f t="shared" si="8"/>
        <v>22.026350000000001</v>
      </c>
      <c r="D45" s="3">
        <f t="shared" si="9"/>
        <v>834</v>
      </c>
      <c r="E45">
        <f>D45-D40/2</f>
        <v>830</v>
      </c>
      <c r="N45" t="s">
        <v>0</v>
      </c>
      <c r="O45" t="s">
        <v>1</v>
      </c>
      <c r="P45" t="s">
        <v>2</v>
      </c>
      <c r="Q45" t="s">
        <v>1</v>
      </c>
    </row>
    <row r="46" spans="1:18" x14ac:dyDescent="0.25">
      <c r="A46" s="2">
        <v>44.072099999999999</v>
      </c>
      <c r="B46" s="3">
        <v>7939</v>
      </c>
      <c r="C46">
        <f t="shared" si="8"/>
        <v>22.036049999999999</v>
      </c>
      <c r="D46" s="3">
        <f t="shared" si="9"/>
        <v>1389</v>
      </c>
      <c r="E46">
        <f t="shared" ref="E46:E57" si="11">D46-D41/2</f>
        <v>1325.5</v>
      </c>
      <c r="N46" s="2">
        <v>43.313899999999997</v>
      </c>
      <c r="O46" s="3">
        <v>6299</v>
      </c>
      <c r="P46">
        <f t="shared" ref="P46:P62" si="12">N46/2</f>
        <v>21.656949999999998</v>
      </c>
      <c r="Q46" s="1">
        <f t="shared" ref="Q46:Q62" si="13">O46-6299</f>
        <v>0</v>
      </c>
      <c r="R46" s="1">
        <f t="shared" ref="R46:R50" si="14">Q46</f>
        <v>0</v>
      </c>
    </row>
    <row r="47" spans="1:18" x14ac:dyDescent="0.25">
      <c r="A47" s="2">
        <v>44.0916</v>
      </c>
      <c r="B47" s="3">
        <v>8488</v>
      </c>
      <c r="C47">
        <f t="shared" si="8"/>
        <v>22.0458</v>
      </c>
      <c r="D47" s="3">
        <f t="shared" si="9"/>
        <v>1938</v>
      </c>
      <c r="E47">
        <f t="shared" si="11"/>
        <v>1897</v>
      </c>
      <c r="N47" s="2">
        <v>43.333300000000001</v>
      </c>
      <c r="O47" s="3">
        <v>6644</v>
      </c>
      <c r="P47">
        <f t="shared" si="12"/>
        <v>21.666650000000001</v>
      </c>
      <c r="Q47" s="1">
        <f t="shared" si="13"/>
        <v>345</v>
      </c>
      <c r="R47" s="1">
        <f t="shared" si="14"/>
        <v>345</v>
      </c>
    </row>
    <row r="48" spans="1:18" x14ac:dyDescent="0.25">
      <c r="A48" s="2">
        <v>44.110999999999997</v>
      </c>
      <c r="B48" s="3">
        <v>8606</v>
      </c>
      <c r="C48">
        <f t="shared" si="8"/>
        <v>22.055499999999999</v>
      </c>
      <c r="D48" s="3">
        <f t="shared" si="9"/>
        <v>2056</v>
      </c>
      <c r="E48">
        <f t="shared" si="11"/>
        <v>1851.5</v>
      </c>
      <c r="N48" s="2">
        <v>43.352800000000002</v>
      </c>
      <c r="O48" s="3">
        <v>6852</v>
      </c>
      <c r="P48">
        <f t="shared" si="12"/>
        <v>21.676400000000001</v>
      </c>
      <c r="Q48" s="1">
        <f t="shared" si="13"/>
        <v>553</v>
      </c>
      <c r="R48" s="1">
        <f t="shared" si="14"/>
        <v>553</v>
      </c>
    </row>
    <row r="49" spans="1:18" x14ac:dyDescent="0.25">
      <c r="A49" s="2">
        <v>44.130499999999998</v>
      </c>
      <c r="B49" s="3">
        <v>8147</v>
      </c>
      <c r="C49">
        <f t="shared" si="8"/>
        <v>22.065249999999999</v>
      </c>
      <c r="D49" s="3">
        <f t="shared" si="9"/>
        <v>1597</v>
      </c>
      <c r="E49">
        <f t="shared" si="11"/>
        <v>1360</v>
      </c>
      <c r="N49" s="2">
        <v>43.372199999999999</v>
      </c>
      <c r="O49" s="3">
        <v>6859</v>
      </c>
      <c r="P49">
        <f t="shared" si="12"/>
        <v>21.6861</v>
      </c>
      <c r="Q49" s="1">
        <f t="shared" si="13"/>
        <v>560</v>
      </c>
      <c r="R49" s="1">
        <f t="shared" si="14"/>
        <v>560</v>
      </c>
    </row>
    <row r="50" spans="1:18" x14ac:dyDescent="0.25">
      <c r="A50" s="2">
        <v>44.149900000000002</v>
      </c>
      <c r="B50" s="3">
        <v>7496</v>
      </c>
      <c r="C50">
        <f t="shared" si="8"/>
        <v>22.074950000000001</v>
      </c>
      <c r="D50" s="3">
        <f t="shared" si="9"/>
        <v>946</v>
      </c>
      <c r="E50">
        <f t="shared" si="11"/>
        <v>529</v>
      </c>
      <c r="N50" s="2">
        <v>43.391599999999997</v>
      </c>
      <c r="O50" s="3">
        <v>7006</v>
      </c>
      <c r="P50">
        <f t="shared" si="12"/>
        <v>21.695799999999998</v>
      </c>
      <c r="Q50" s="1">
        <f t="shared" si="13"/>
        <v>707</v>
      </c>
      <c r="R50" s="1">
        <f t="shared" si="14"/>
        <v>707</v>
      </c>
    </row>
    <row r="51" spans="1:18" x14ac:dyDescent="0.25">
      <c r="A51" s="2">
        <v>44.1693</v>
      </c>
      <c r="B51" s="3">
        <v>7352</v>
      </c>
      <c r="C51">
        <f t="shared" si="8"/>
        <v>22.08465</v>
      </c>
      <c r="D51" s="3">
        <f t="shared" si="9"/>
        <v>802</v>
      </c>
      <c r="E51">
        <f t="shared" si="11"/>
        <v>107.5</v>
      </c>
      <c r="N51" s="2">
        <v>43.411099999999998</v>
      </c>
      <c r="O51" s="3">
        <v>7186</v>
      </c>
      <c r="P51">
        <f t="shared" si="12"/>
        <v>21.705549999999999</v>
      </c>
      <c r="Q51" s="1">
        <f t="shared" si="13"/>
        <v>887</v>
      </c>
      <c r="R51" s="1">
        <f>Q51</f>
        <v>887</v>
      </c>
    </row>
    <row r="52" spans="1:18" x14ac:dyDescent="0.25">
      <c r="A52" s="2">
        <v>44.188800000000001</v>
      </c>
      <c r="B52" s="3">
        <v>7546</v>
      </c>
      <c r="C52">
        <f t="shared" si="8"/>
        <v>22.0944</v>
      </c>
      <c r="D52" s="3">
        <f t="shared" si="9"/>
        <v>996</v>
      </c>
      <c r="E52">
        <f t="shared" si="11"/>
        <v>27</v>
      </c>
      <c r="N52" s="2">
        <v>43.430500000000002</v>
      </c>
      <c r="O52" s="3">
        <v>7213</v>
      </c>
      <c r="P52">
        <f t="shared" si="12"/>
        <v>21.715250000000001</v>
      </c>
      <c r="Q52" s="1">
        <f t="shared" si="13"/>
        <v>914</v>
      </c>
      <c r="R52">
        <f>Q52-Q46/2</f>
        <v>914</v>
      </c>
    </row>
    <row r="53" spans="1:18" x14ac:dyDescent="0.25">
      <c r="A53" s="2">
        <v>44.208199999999998</v>
      </c>
      <c r="B53" s="3">
        <v>7532</v>
      </c>
      <c r="C53">
        <f t="shared" si="8"/>
        <v>22.104099999999999</v>
      </c>
      <c r="D53" s="3">
        <f t="shared" si="9"/>
        <v>982</v>
      </c>
      <c r="E53">
        <f t="shared" si="11"/>
        <v>-46</v>
      </c>
      <c r="N53" s="2">
        <v>43.45</v>
      </c>
      <c r="O53" s="3">
        <v>7056</v>
      </c>
      <c r="P53">
        <f t="shared" si="12"/>
        <v>21.725000000000001</v>
      </c>
      <c r="Q53" s="1">
        <f t="shared" si="13"/>
        <v>757</v>
      </c>
      <c r="R53">
        <f t="shared" ref="R53:R62" si="15">Q53-Q47/2</f>
        <v>584.5</v>
      </c>
    </row>
    <row r="54" spans="1:18" x14ac:dyDescent="0.25">
      <c r="A54" s="2">
        <v>44.227699999999999</v>
      </c>
      <c r="B54" s="3">
        <v>7773</v>
      </c>
      <c r="C54">
        <f t="shared" si="8"/>
        <v>22.113849999999999</v>
      </c>
      <c r="D54" s="3">
        <f t="shared" si="9"/>
        <v>1223</v>
      </c>
      <c r="E54">
        <f t="shared" si="11"/>
        <v>424.5</v>
      </c>
      <c r="N54" s="2">
        <v>43.4694</v>
      </c>
      <c r="O54" s="3">
        <v>6895</v>
      </c>
      <c r="P54">
        <f t="shared" si="12"/>
        <v>21.7347</v>
      </c>
      <c r="Q54" s="1">
        <f t="shared" si="13"/>
        <v>596</v>
      </c>
      <c r="R54">
        <f t="shared" si="15"/>
        <v>319.5</v>
      </c>
    </row>
    <row r="55" spans="1:18" x14ac:dyDescent="0.25">
      <c r="A55" s="2">
        <v>44.247100000000003</v>
      </c>
      <c r="B55" s="3">
        <v>7384</v>
      </c>
      <c r="C55">
        <f t="shared" si="8"/>
        <v>22.123550000000002</v>
      </c>
      <c r="D55" s="3">
        <f t="shared" si="9"/>
        <v>834</v>
      </c>
      <c r="E55">
        <f t="shared" si="11"/>
        <v>361</v>
      </c>
      <c r="N55" s="2">
        <v>43.488900000000001</v>
      </c>
      <c r="O55" s="3">
        <v>6648</v>
      </c>
      <c r="P55">
        <f t="shared" si="12"/>
        <v>21.744450000000001</v>
      </c>
      <c r="Q55" s="1">
        <f t="shared" si="13"/>
        <v>349</v>
      </c>
      <c r="R55">
        <f t="shared" si="15"/>
        <v>69</v>
      </c>
    </row>
    <row r="56" spans="1:18" x14ac:dyDescent="0.25">
      <c r="A56" s="2">
        <v>44.266500000000001</v>
      </c>
      <c r="B56" s="3">
        <v>6886</v>
      </c>
      <c r="C56">
        <f t="shared" si="8"/>
        <v>22.13325</v>
      </c>
      <c r="D56" s="3">
        <f t="shared" si="9"/>
        <v>336</v>
      </c>
      <c r="E56">
        <f t="shared" si="11"/>
        <v>-65</v>
      </c>
      <c r="N56" s="2">
        <v>43.508299999999998</v>
      </c>
      <c r="O56" s="3">
        <v>6893</v>
      </c>
      <c r="P56">
        <f t="shared" si="12"/>
        <v>21.754149999999999</v>
      </c>
      <c r="Q56" s="1">
        <f t="shared" si="13"/>
        <v>594</v>
      </c>
      <c r="R56">
        <f t="shared" si="15"/>
        <v>240.5</v>
      </c>
    </row>
    <row r="57" spans="1:18" x14ac:dyDescent="0.25">
      <c r="A57" s="2">
        <v>44.286000000000001</v>
      </c>
      <c r="B57" s="3">
        <v>6563</v>
      </c>
      <c r="C57">
        <f t="shared" si="8"/>
        <v>22.143000000000001</v>
      </c>
      <c r="D57" s="3">
        <f t="shared" si="9"/>
        <v>13</v>
      </c>
      <c r="E57">
        <f t="shared" si="11"/>
        <v>-485</v>
      </c>
      <c r="N57" s="2">
        <v>43.527700000000003</v>
      </c>
      <c r="O57" s="3">
        <v>6943</v>
      </c>
      <c r="P57">
        <f t="shared" si="12"/>
        <v>21.763850000000001</v>
      </c>
      <c r="Q57" s="1">
        <f t="shared" si="13"/>
        <v>644</v>
      </c>
      <c r="R57">
        <f t="shared" si="15"/>
        <v>200.5</v>
      </c>
    </row>
    <row r="58" spans="1:18" x14ac:dyDescent="0.25">
      <c r="N58" s="2">
        <v>43.547199999999997</v>
      </c>
      <c r="O58" s="3">
        <v>6765</v>
      </c>
      <c r="P58">
        <f t="shared" si="12"/>
        <v>21.773599999999998</v>
      </c>
      <c r="Q58" s="1">
        <f t="shared" si="13"/>
        <v>466</v>
      </c>
      <c r="R58">
        <f t="shared" si="15"/>
        <v>9</v>
      </c>
    </row>
    <row r="59" spans="1:18" x14ac:dyDescent="0.25">
      <c r="N59" s="2">
        <v>43.566600000000001</v>
      </c>
      <c r="O59" s="3">
        <v>6762</v>
      </c>
      <c r="P59">
        <f t="shared" si="12"/>
        <v>21.783300000000001</v>
      </c>
      <c r="Q59" s="1">
        <f t="shared" si="13"/>
        <v>463</v>
      </c>
      <c r="R59">
        <f t="shared" si="15"/>
        <v>84.5</v>
      </c>
    </row>
    <row r="60" spans="1:18" x14ac:dyDescent="0.25">
      <c r="N60" s="2">
        <v>43.586100000000002</v>
      </c>
      <c r="O60" s="3">
        <v>6533</v>
      </c>
      <c r="P60">
        <f t="shared" si="12"/>
        <v>21.793050000000001</v>
      </c>
      <c r="Q60" s="1">
        <f t="shared" si="13"/>
        <v>234</v>
      </c>
      <c r="R60">
        <f t="shared" si="15"/>
        <v>-64</v>
      </c>
    </row>
    <row r="61" spans="1:18" x14ac:dyDescent="0.25">
      <c r="N61" s="2">
        <v>43.605499999999999</v>
      </c>
      <c r="O61" s="3">
        <v>6469</v>
      </c>
      <c r="P61">
        <f t="shared" si="12"/>
        <v>21.80275</v>
      </c>
      <c r="Q61" s="1">
        <f t="shared" si="13"/>
        <v>170</v>
      </c>
      <c r="R61">
        <f t="shared" si="15"/>
        <v>-4.5</v>
      </c>
    </row>
    <row r="62" spans="1:18" x14ac:dyDescent="0.25">
      <c r="N62" s="2">
        <v>43.625</v>
      </c>
      <c r="O62" s="3">
        <v>6414</v>
      </c>
      <c r="P62">
        <f t="shared" si="12"/>
        <v>21.8125</v>
      </c>
      <c r="Q62" s="1">
        <f t="shared" si="13"/>
        <v>115</v>
      </c>
      <c r="R62">
        <f t="shared" si="15"/>
        <v>-182</v>
      </c>
    </row>
    <row r="64" spans="1:18" x14ac:dyDescent="0.25">
      <c r="A64" s="2"/>
      <c r="B64" s="3"/>
      <c r="D64" s="3"/>
      <c r="N64" s="2"/>
      <c r="O64" s="3"/>
      <c r="Q64" s="1"/>
    </row>
    <row r="65" spans="1:17" x14ac:dyDescent="0.25">
      <c r="A65" s="2"/>
      <c r="B65" s="3"/>
      <c r="D65" s="3"/>
      <c r="N65" s="2"/>
      <c r="O65" s="3"/>
      <c r="Q65" s="1"/>
    </row>
    <row r="66" spans="1:17" x14ac:dyDescent="0.25">
      <c r="A66" s="2"/>
      <c r="B66" s="3"/>
      <c r="D66" s="3"/>
      <c r="N66" s="2"/>
      <c r="O66" s="3"/>
      <c r="Q66" s="1"/>
    </row>
    <row r="67" spans="1:17" x14ac:dyDescent="0.25">
      <c r="A67" s="2"/>
      <c r="B67" s="3"/>
      <c r="D67" s="3"/>
      <c r="N67" s="2"/>
      <c r="O67" s="3"/>
      <c r="Q67" s="1"/>
    </row>
    <row r="68" spans="1:17" x14ac:dyDescent="0.25">
      <c r="A68" s="2"/>
      <c r="B68" s="3"/>
      <c r="D68" s="3"/>
      <c r="N68" s="2"/>
      <c r="O68" s="3"/>
      <c r="Q68" s="1"/>
    </row>
    <row r="69" spans="1:17" x14ac:dyDescent="0.25">
      <c r="N69" s="2"/>
      <c r="O69" s="3"/>
      <c r="Q69" s="1"/>
    </row>
    <row r="70" spans="1:17" x14ac:dyDescent="0.25">
      <c r="N70" s="2"/>
      <c r="O70" s="3"/>
      <c r="Q70" s="1"/>
    </row>
    <row r="71" spans="1:17" x14ac:dyDescent="0.25">
      <c r="N71" s="2"/>
      <c r="O71" s="3"/>
      <c r="Q71" s="1"/>
    </row>
    <row r="72" spans="1:17" x14ac:dyDescent="0.25">
      <c r="N72" s="2"/>
      <c r="O72" s="3"/>
      <c r="Q72" s="1"/>
    </row>
    <row r="73" spans="1:17" x14ac:dyDescent="0.25">
      <c r="N73" s="2"/>
      <c r="O73" s="3"/>
      <c r="Q73" s="1"/>
    </row>
    <row r="74" spans="1:17" x14ac:dyDescent="0.25">
      <c r="N74" s="2"/>
      <c r="O74" s="3"/>
      <c r="Q74" s="1"/>
    </row>
    <row r="75" spans="1:17" x14ac:dyDescent="0.25">
      <c r="N75" s="2"/>
      <c r="O75" s="3"/>
      <c r="Q75" s="1"/>
    </row>
    <row r="76" spans="1:17" x14ac:dyDescent="0.25">
      <c r="N76" s="2"/>
      <c r="O76" s="3"/>
      <c r="Q76" s="1"/>
    </row>
    <row r="77" spans="1:17" x14ac:dyDescent="0.25">
      <c r="N77" s="2"/>
      <c r="O77" s="3"/>
      <c r="Q77" s="1"/>
    </row>
    <row r="78" spans="1:17" x14ac:dyDescent="0.25">
      <c r="N78" s="2"/>
      <c r="O78" s="3"/>
      <c r="Q78" s="1"/>
    </row>
    <row r="79" spans="1:17" x14ac:dyDescent="0.25">
      <c r="N79" s="2"/>
      <c r="O79" s="3"/>
      <c r="Q79" s="1"/>
    </row>
    <row r="80" spans="1:17" x14ac:dyDescent="0.25">
      <c r="N80" s="2"/>
      <c r="O80" s="3"/>
      <c r="Q80" s="1"/>
    </row>
    <row r="81" spans="1:17" x14ac:dyDescent="0.25">
      <c r="N81" s="2"/>
      <c r="O81" s="3"/>
      <c r="Q81" s="1"/>
    </row>
    <row r="82" spans="1:17" x14ac:dyDescent="0.25">
      <c r="N82" s="2"/>
      <c r="O82" s="3"/>
      <c r="Q82" s="1"/>
    </row>
    <row r="83" spans="1:17" x14ac:dyDescent="0.25">
      <c r="N83" s="2"/>
      <c r="O83" s="3"/>
      <c r="Q83" s="1"/>
    </row>
    <row r="84" spans="1:17" x14ac:dyDescent="0.25">
      <c r="N84" s="2"/>
      <c r="O84" s="3"/>
      <c r="Q84" s="1"/>
    </row>
    <row r="85" spans="1:17" x14ac:dyDescent="0.25">
      <c r="N85" s="2"/>
      <c r="O85" s="3"/>
      <c r="Q85" s="1"/>
    </row>
    <row r="86" spans="1:17" x14ac:dyDescent="0.25">
      <c r="N86" s="2"/>
      <c r="O86" s="3"/>
      <c r="Q86" s="1"/>
    </row>
    <row r="87" spans="1:17" x14ac:dyDescent="0.25">
      <c r="N87" s="2"/>
      <c r="O87" s="3"/>
      <c r="Q87" s="1"/>
    </row>
    <row r="88" spans="1:17" x14ac:dyDescent="0.25">
      <c r="N88" s="2"/>
      <c r="O88" s="3"/>
      <c r="Q88" s="1"/>
    </row>
    <row r="89" spans="1:17" x14ac:dyDescent="0.25">
      <c r="N89" s="2"/>
      <c r="O89" s="3"/>
      <c r="Q89" s="1"/>
    </row>
    <row r="90" spans="1:17" x14ac:dyDescent="0.25">
      <c r="N90" s="2"/>
      <c r="O90" s="3"/>
      <c r="Q90" s="1"/>
    </row>
    <row r="91" spans="1:17" x14ac:dyDescent="0.25">
      <c r="A91" s="2"/>
      <c r="B91" s="3"/>
      <c r="D91" s="3"/>
      <c r="N91" s="2"/>
      <c r="O91" s="3"/>
      <c r="Q91" s="1"/>
    </row>
    <row r="92" spans="1:17" x14ac:dyDescent="0.25">
      <c r="A92" s="2"/>
      <c r="B92" s="3"/>
      <c r="D92" s="3"/>
      <c r="N92" s="2"/>
      <c r="O92" s="3"/>
      <c r="Q92" s="1"/>
    </row>
    <row r="93" spans="1:17" x14ac:dyDescent="0.25">
      <c r="A93" s="2"/>
      <c r="B93" s="3"/>
      <c r="D93" s="3"/>
      <c r="N93" s="2"/>
      <c r="O93" s="3"/>
      <c r="Q93" s="1"/>
    </row>
    <row r="94" spans="1:17" x14ac:dyDescent="0.25">
      <c r="A94" s="2"/>
      <c r="B94" s="3"/>
      <c r="D94" s="3"/>
      <c r="N94" s="2"/>
      <c r="O94" s="3"/>
      <c r="Q94" s="1"/>
    </row>
    <row r="95" spans="1:17" x14ac:dyDescent="0.25">
      <c r="A95" s="2"/>
      <c r="B95" s="3"/>
      <c r="D95" s="3"/>
      <c r="N95" s="2"/>
      <c r="O95" s="3"/>
      <c r="Q95" s="1"/>
    </row>
    <row r="96" spans="1:17" x14ac:dyDescent="0.25">
      <c r="A96" s="2"/>
      <c r="B96" s="3"/>
      <c r="D96" s="3"/>
      <c r="N96" s="2"/>
      <c r="O96" s="3"/>
      <c r="Q96" s="1"/>
    </row>
    <row r="97" spans="1:17" x14ac:dyDescent="0.25">
      <c r="A97" s="2"/>
      <c r="B97" s="3"/>
      <c r="D97" s="3"/>
      <c r="N97" s="2"/>
      <c r="O97" s="3"/>
      <c r="Q97" s="1"/>
    </row>
    <row r="98" spans="1:17" x14ac:dyDescent="0.25">
      <c r="A98" s="2"/>
      <c r="B98" s="3"/>
      <c r="D98" s="3"/>
      <c r="N98" s="2"/>
      <c r="O98" s="3"/>
      <c r="Q98" s="1"/>
    </row>
    <row r="99" spans="1:17" x14ac:dyDescent="0.25">
      <c r="A99" s="2"/>
      <c r="B99" s="3"/>
      <c r="D99" s="3"/>
      <c r="N99" s="2"/>
      <c r="O99" s="3"/>
      <c r="Q99" s="1"/>
    </row>
    <row r="100" spans="1:17" x14ac:dyDescent="0.25">
      <c r="A100" s="2"/>
      <c r="B100" s="3"/>
      <c r="D100" s="3"/>
      <c r="N100" s="2"/>
      <c r="O100" s="3"/>
      <c r="Q100" s="1"/>
    </row>
    <row r="101" spans="1:17" x14ac:dyDescent="0.25">
      <c r="A101" s="2"/>
      <c r="B101" s="3"/>
      <c r="D101" s="3"/>
      <c r="N101" s="2"/>
      <c r="O101" s="3"/>
      <c r="Q101" s="1"/>
    </row>
    <row r="102" spans="1:17" x14ac:dyDescent="0.25">
      <c r="A102" s="2"/>
      <c r="B102" s="3"/>
      <c r="D102" s="3"/>
      <c r="N102" s="2"/>
      <c r="O102" s="3"/>
      <c r="Q102" s="1"/>
    </row>
    <row r="103" spans="1:17" x14ac:dyDescent="0.25">
      <c r="A103" s="2"/>
      <c r="B103" s="3"/>
      <c r="D103" s="3"/>
      <c r="N103" s="2"/>
      <c r="O103" s="3"/>
      <c r="Q103" s="1"/>
    </row>
    <row r="104" spans="1:17" x14ac:dyDescent="0.25">
      <c r="A104" s="2"/>
      <c r="B104" s="3"/>
      <c r="D104" s="3"/>
      <c r="N104" s="2"/>
      <c r="O104" s="3"/>
      <c r="Q104" s="1"/>
    </row>
    <row r="105" spans="1:17" x14ac:dyDescent="0.25">
      <c r="A105" s="2"/>
      <c r="B105" s="3"/>
      <c r="D105" s="3"/>
      <c r="N105" s="2"/>
      <c r="O105" s="3"/>
      <c r="Q105" s="1"/>
    </row>
    <row r="106" spans="1:17" x14ac:dyDescent="0.25">
      <c r="A106" s="2"/>
      <c r="B106" s="3"/>
      <c r="D106" s="3"/>
      <c r="N106" s="2"/>
      <c r="O106" s="3"/>
      <c r="Q106" s="1"/>
    </row>
    <row r="107" spans="1:17" x14ac:dyDescent="0.25">
      <c r="A107" s="2"/>
      <c r="B107" s="3"/>
      <c r="D107" s="3"/>
      <c r="N107" s="2"/>
      <c r="O107" s="3"/>
      <c r="Q107" s="1"/>
    </row>
    <row r="108" spans="1:17" x14ac:dyDescent="0.25">
      <c r="A108" s="2"/>
      <c r="B108" s="3"/>
      <c r="D108" s="3"/>
      <c r="N108" s="2"/>
      <c r="O108" s="3"/>
      <c r="Q108" s="1"/>
    </row>
    <row r="109" spans="1:17" x14ac:dyDescent="0.25">
      <c r="A109" s="2"/>
      <c r="B109" s="3"/>
      <c r="D109" s="3"/>
      <c r="N109" s="2"/>
      <c r="O109" s="3"/>
      <c r="Q109" s="1"/>
    </row>
    <row r="110" spans="1:17" x14ac:dyDescent="0.25">
      <c r="A110" s="2"/>
      <c r="B110" s="3"/>
      <c r="D110" s="3"/>
      <c r="N110" s="2"/>
      <c r="O110" s="3"/>
      <c r="Q110" s="1"/>
    </row>
    <row r="111" spans="1:17" x14ac:dyDescent="0.25">
      <c r="A111" s="2"/>
      <c r="B111" s="3"/>
      <c r="D111" s="3"/>
      <c r="N111" s="2"/>
      <c r="O111" s="3"/>
      <c r="Q111" s="1"/>
    </row>
    <row r="112" spans="1:17" x14ac:dyDescent="0.25">
      <c r="A112" s="2"/>
      <c r="B112" s="3"/>
      <c r="D112" s="3"/>
      <c r="N112" s="2"/>
      <c r="O112" s="3"/>
      <c r="Q112" s="1"/>
    </row>
    <row r="113" spans="1:17" x14ac:dyDescent="0.25">
      <c r="A113" s="2"/>
      <c r="B113" s="3"/>
      <c r="D113" s="3"/>
      <c r="N113" s="2"/>
      <c r="O113" s="3"/>
      <c r="Q113" s="1"/>
    </row>
    <row r="114" spans="1:17" x14ac:dyDescent="0.25">
      <c r="A114" s="2"/>
      <c r="B114" s="3"/>
      <c r="D114" s="3"/>
      <c r="N114" s="2"/>
      <c r="O114" s="3"/>
      <c r="Q114" s="1"/>
    </row>
    <row r="115" spans="1:17" x14ac:dyDescent="0.25">
      <c r="A115" s="2"/>
      <c r="B115" s="3"/>
      <c r="D115" s="3"/>
    </row>
    <row r="116" spans="1:17" x14ac:dyDescent="0.25">
      <c r="A116" s="2"/>
      <c r="B116" s="3"/>
      <c r="D116" s="3"/>
    </row>
    <row r="117" spans="1:17" x14ac:dyDescent="0.25">
      <c r="A117" s="2"/>
      <c r="B117" s="3"/>
      <c r="D117" s="3"/>
    </row>
    <row r="118" spans="1:17" x14ac:dyDescent="0.25">
      <c r="A118" s="2"/>
      <c r="B118" s="3"/>
      <c r="D118" s="3"/>
    </row>
    <row r="119" spans="1:17" x14ac:dyDescent="0.25">
      <c r="A119" s="2"/>
      <c r="B119" s="3"/>
      <c r="D119" s="3"/>
    </row>
    <row r="120" spans="1:17" x14ac:dyDescent="0.25">
      <c r="A120" s="2"/>
      <c r="B120" s="3"/>
      <c r="D120" s="3"/>
    </row>
    <row r="121" spans="1:17" x14ac:dyDescent="0.25">
      <c r="A121" s="2"/>
      <c r="B121" s="3"/>
      <c r="D121" s="3"/>
    </row>
    <row r="122" spans="1:17" x14ac:dyDescent="0.25">
      <c r="A122" s="2"/>
      <c r="B122" s="3"/>
      <c r="D122" s="3"/>
    </row>
    <row r="123" spans="1:17" x14ac:dyDescent="0.25">
      <c r="A123" s="2"/>
      <c r="B123" s="3"/>
      <c r="D123" s="3"/>
    </row>
    <row r="140" spans="14:17" x14ac:dyDescent="0.25">
      <c r="N140" s="2"/>
      <c r="O140" s="3"/>
      <c r="Q140" s="1"/>
    </row>
    <row r="141" spans="14:17" x14ac:dyDescent="0.25">
      <c r="N141" s="2"/>
      <c r="O141" s="3"/>
      <c r="Q141" s="1"/>
    </row>
    <row r="142" spans="14:17" x14ac:dyDescent="0.25">
      <c r="N142" s="2"/>
      <c r="O142" s="3"/>
      <c r="Q142" s="1"/>
    </row>
    <row r="143" spans="14:17" x14ac:dyDescent="0.25">
      <c r="N143" s="2"/>
      <c r="O143" s="3"/>
      <c r="Q143" s="1"/>
    </row>
    <row r="144" spans="14:17" x14ac:dyDescent="0.25">
      <c r="N144" s="2"/>
      <c r="O144" s="3"/>
      <c r="Q144" s="1"/>
    </row>
    <row r="145" spans="14:17" x14ac:dyDescent="0.25">
      <c r="N145" s="2"/>
      <c r="O145" s="3"/>
      <c r="Q145" s="1"/>
    </row>
    <row r="146" spans="14:17" x14ac:dyDescent="0.25">
      <c r="N146" s="2"/>
      <c r="O146" s="3"/>
      <c r="Q146" s="1"/>
    </row>
    <row r="147" spans="14:17" x14ac:dyDescent="0.25">
      <c r="N147" s="2"/>
      <c r="O147" s="3"/>
      <c r="Q147" s="1"/>
    </row>
    <row r="148" spans="14:17" x14ac:dyDescent="0.25">
      <c r="N148" s="2"/>
      <c r="O148" s="3"/>
      <c r="Q148" s="1"/>
    </row>
    <row r="149" spans="14:17" x14ac:dyDescent="0.25">
      <c r="N149" s="2"/>
      <c r="O149" s="3"/>
      <c r="Q149" s="1"/>
    </row>
    <row r="150" spans="14:17" x14ac:dyDescent="0.25">
      <c r="N150" s="2"/>
      <c r="O150" s="3"/>
      <c r="Q150" s="1"/>
    </row>
    <row r="151" spans="14:17" x14ac:dyDescent="0.25">
      <c r="N151" s="2"/>
      <c r="O151" s="3"/>
      <c r="Q151" s="1"/>
    </row>
    <row r="152" spans="14:17" x14ac:dyDescent="0.25">
      <c r="N152" s="2"/>
      <c r="O152" s="3"/>
      <c r="Q152" s="1"/>
    </row>
    <row r="153" spans="14:17" x14ac:dyDescent="0.25">
      <c r="N153" s="2"/>
      <c r="O153" s="3"/>
      <c r="Q153" s="1"/>
    </row>
    <row r="154" spans="14:17" x14ac:dyDescent="0.25">
      <c r="N154" s="2"/>
      <c r="O154" s="3"/>
      <c r="Q154" s="1"/>
    </row>
    <row r="155" spans="14:17" x14ac:dyDescent="0.25">
      <c r="N155" s="2"/>
      <c r="O155" s="3"/>
      <c r="Q155" s="1"/>
    </row>
    <row r="156" spans="14:17" x14ac:dyDescent="0.25">
      <c r="N156" s="2"/>
      <c r="O156" s="3"/>
      <c r="Q156" s="1"/>
    </row>
    <row r="157" spans="14:17" x14ac:dyDescent="0.25">
      <c r="N157" s="2"/>
      <c r="O157" s="3"/>
      <c r="Q157" s="1"/>
    </row>
  </sheetData>
  <mergeCells count="4">
    <mergeCell ref="A1:D1"/>
    <mergeCell ref="N1:Q1"/>
    <mergeCell ref="A38:D38"/>
    <mergeCell ref="N44:Q4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974C7-80AC-4A36-A057-4CF6913E41B5}">
  <dimension ref="A1:R137"/>
  <sheetViews>
    <sheetView topLeftCell="N21" workbookViewId="0">
      <selection activeCell="R42" sqref="R42"/>
    </sheetView>
  </sheetViews>
  <sheetFormatPr defaultRowHeight="15" x14ac:dyDescent="0.25"/>
  <sheetData>
    <row r="1" spans="1:18" x14ac:dyDescent="0.25">
      <c r="A1" s="4" t="s">
        <v>9</v>
      </c>
      <c r="B1" s="4"/>
      <c r="C1" s="4"/>
      <c r="D1" s="4"/>
      <c r="E1">
        <v>0.06</v>
      </c>
      <c r="N1" s="4" t="s">
        <v>8</v>
      </c>
      <c r="O1" s="4"/>
      <c r="P1" s="4"/>
      <c r="Q1" s="4"/>
      <c r="R1">
        <v>0.06</v>
      </c>
    </row>
    <row r="2" spans="1:18" x14ac:dyDescent="0.25">
      <c r="A2" t="s">
        <v>0</v>
      </c>
      <c r="B2" t="s">
        <v>1</v>
      </c>
      <c r="C2" t="s">
        <v>2</v>
      </c>
      <c r="D2" t="s">
        <v>1</v>
      </c>
      <c r="N2" t="s">
        <v>0</v>
      </c>
      <c r="O2" t="s">
        <v>1</v>
      </c>
      <c r="P2" t="s">
        <v>2</v>
      </c>
      <c r="Q2" t="s">
        <v>1</v>
      </c>
    </row>
    <row r="3" spans="1:18" x14ac:dyDescent="0.25">
      <c r="A3">
        <v>43.372199999999999</v>
      </c>
      <c r="B3">
        <v>2224</v>
      </c>
      <c r="C3">
        <f t="shared" ref="C3:C18" si="0">A3/2</f>
        <v>21.6861</v>
      </c>
      <c r="D3">
        <f t="shared" ref="D3:D18" si="1">B3-2200</f>
        <v>24</v>
      </c>
      <c r="E3">
        <f t="shared" ref="E3:E6" si="2">D3</f>
        <v>24</v>
      </c>
      <c r="N3">
        <v>44.674799999999998</v>
      </c>
      <c r="O3">
        <v>1961</v>
      </c>
      <c r="P3">
        <f t="shared" ref="P3:P20" si="3">N3/2</f>
        <v>22.337399999999999</v>
      </c>
      <c r="Q3">
        <f>O3-1961</f>
        <v>0</v>
      </c>
      <c r="R3">
        <f t="shared" ref="R3:R7" si="4">Q3</f>
        <v>0</v>
      </c>
    </row>
    <row r="4" spans="1:18" x14ac:dyDescent="0.25">
      <c r="A4">
        <v>43.391599999999997</v>
      </c>
      <c r="B4">
        <v>2410</v>
      </c>
      <c r="C4">
        <f t="shared" si="0"/>
        <v>21.695799999999998</v>
      </c>
      <c r="D4">
        <f t="shared" si="1"/>
        <v>210</v>
      </c>
      <c r="E4">
        <f t="shared" si="2"/>
        <v>210</v>
      </c>
      <c r="N4">
        <v>44.694299999999998</v>
      </c>
      <c r="O4">
        <v>1986</v>
      </c>
      <c r="P4">
        <f t="shared" si="3"/>
        <v>22.347149999999999</v>
      </c>
      <c r="Q4">
        <f t="shared" ref="Q4:Q20" si="5">O4-1961</f>
        <v>25</v>
      </c>
      <c r="R4">
        <f t="shared" si="4"/>
        <v>25</v>
      </c>
    </row>
    <row r="5" spans="1:18" x14ac:dyDescent="0.25">
      <c r="A5">
        <v>43.411099999999998</v>
      </c>
      <c r="B5">
        <v>2608</v>
      </c>
      <c r="C5">
        <f t="shared" si="0"/>
        <v>21.705549999999999</v>
      </c>
      <c r="D5">
        <f t="shared" si="1"/>
        <v>408</v>
      </c>
      <c r="E5">
        <f t="shared" si="2"/>
        <v>408</v>
      </c>
      <c r="N5">
        <v>44.713700000000003</v>
      </c>
      <c r="O5">
        <v>2073</v>
      </c>
      <c r="P5">
        <f t="shared" si="3"/>
        <v>22.356850000000001</v>
      </c>
      <c r="Q5">
        <f t="shared" si="5"/>
        <v>112</v>
      </c>
      <c r="R5">
        <f t="shared" si="4"/>
        <v>112</v>
      </c>
    </row>
    <row r="6" spans="1:18" x14ac:dyDescent="0.25">
      <c r="A6">
        <v>43.430500000000002</v>
      </c>
      <c r="B6">
        <v>3118</v>
      </c>
      <c r="C6">
        <f t="shared" si="0"/>
        <v>21.715250000000001</v>
      </c>
      <c r="D6">
        <f t="shared" si="1"/>
        <v>918</v>
      </c>
      <c r="E6">
        <f t="shared" si="2"/>
        <v>918</v>
      </c>
      <c r="N6">
        <v>44.733199999999997</v>
      </c>
      <c r="O6">
        <v>2100</v>
      </c>
      <c r="P6">
        <f t="shared" si="3"/>
        <v>22.366599999999998</v>
      </c>
      <c r="Q6">
        <f t="shared" si="5"/>
        <v>139</v>
      </c>
      <c r="R6">
        <f t="shared" si="4"/>
        <v>139</v>
      </c>
    </row>
    <row r="7" spans="1:18" x14ac:dyDescent="0.25">
      <c r="A7">
        <v>43.45</v>
      </c>
      <c r="B7">
        <v>3837</v>
      </c>
      <c r="C7">
        <f t="shared" si="0"/>
        <v>21.725000000000001</v>
      </c>
      <c r="D7">
        <f t="shared" si="1"/>
        <v>1637</v>
      </c>
      <c r="E7">
        <f>D7</f>
        <v>1637</v>
      </c>
      <c r="N7">
        <v>44.752600000000001</v>
      </c>
      <c r="O7">
        <v>2240</v>
      </c>
      <c r="P7">
        <f t="shared" si="3"/>
        <v>22.376300000000001</v>
      </c>
      <c r="Q7">
        <f t="shared" si="5"/>
        <v>279</v>
      </c>
      <c r="R7">
        <f t="shared" si="4"/>
        <v>279</v>
      </c>
    </row>
    <row r="8" spans="1:18" x14ac:dyDescent="0.25">
      <c r="A8">
        <v>43.4694</v>
      </c>
      <c r="B8">
        <v>4471</v>
      </c>
      <c r="C8">
        <f t="shared" si="0"/>
        <v>21.7347</v>
      </c>
      <c r="D8">
        <f t="shared" si="1"/>
        <v>2271</v>
      </c>
      <c r="E8">
        <f>D8-D3/2</f>
        <v>2259</v>
      </c>
      <c r="N8">
        <v>44.771999999999998</v>
      </c>
      <c r="O8">
        <v>2592</v>
      </c>
      <c r="P8">
        <f t="shared" si="3"/>
        <v>22.385999999999999</v>
      </c>
      <c r="Q8">
        <f t="shared" si="5"/>
        <v>631</v>
      </c>
      <c r="R8">
        <f>Q8</f>
        <v>631</v>
      </c>
    </row>
    <row r="9" spans="1:18" x14ac:dyDescent="0.25">
      <c r="A9">
        <v>43.488900000000001</v>
      </c>
      <c r="B9">
        <v>4478</v>
      </c>
      <c r="C9">
        <f t="shared" si="0"/>
        <v>21.744450000000001</v>
      </c>
      <c r="D9">
        <f t="shared" si="1"/>
        <v>2278</v>
      </c>
      <c r="E9">
        <f t="shared" ref="E9:E18" si="6">D9-D4/2</f>
        <v>2173</v>
      </c>
      <c r="N9">
        <v>44.791499999999999</v>
      </c>
      <c r="O9">
        <v>2994</v>
      </c>
      <c r="P9">
        <f t="shared" si="3"/>
        <v>22.39575</v>
      </c>
      <c r="Q9">
        <f t="shared" si="5"/>
        <v>1033</v>
      </c>
      <c r="R9">
        <f>Q9-Q3/2</f>
        <v>1033</v>
      </c>
    </row>
    <row r="10" spans="1:18" x14ac:dyDescent="0.25">
      <c r="A10">
        <v>43.508299999999998</v>
      </c>
      <c r="B10">
        <v>3726</v>
      </c>
      <c r="C10">
        <f t="shared" si="0"/>
        <v>21.754149999999999</v>
      </c>
      <c r="D10">
        <f t="shared" si="1"/>
        <v>1526</v>
      </c>
      <c r="E10">
        <f t="shared" si="6"/>
        <v>1322</v>
      </c>
      <c r="N10">
        <v>44.810899999999997</v>
      </c>
      <c r="O10">
        <v>3191</v>
      </c>
      <c r="P10">
        <f t="shared" si="3"/>
        <v>22.405449999999998</v>
      </c>
      <c r="Q10">
        <f t="shared" si="5"/>
        <v>1230</v>
      </c>
      <c r="R10">
        <f t="shared" ref="R10:R20" si="7">Q10-Q4/2</f>
        <v>1217.5</v>
      </c>
    </row>
    <row r="11" spans="1:18" x14ac:dyDescent="0.25">
      <c r="A11">
        <v>43.527700000000003</v>
      </c>
      <c r="B11">
        <v>3172</v>
      </c>
      <c r="C11">
        <f t="shared" si="0"/>
        <v>21.763850000000001</v>
      </c>
      <c r="D11">
        <f t="shared" si="1"/>
        <v>972</v>
      </c>
      <c r="E11">
        <f t="shared" si="6"/>
        <v>513</v>
      </c>
      <c r="N11">
        <v>44.830399999999997</v>
      </c>
      <c r="O11">
        <v>3175</v>
      </c>
      <c r="P11">
        <f t="shared" si="3"/>
        <v>22.415199999999999</v>
      </c>
      <c r="Q11">
        <f t="shared" si="5"/>
        <v>1214</v>
      </c>
      <c r="R11">
        <f t="shared" si="7"/>
        <v>1158</v>
      </c>
    </row>
    <row r="12" spans="1:18" x14ac:dyDescent="0.25">
      <c r="A12">
        <v>43.547199999999997</v>
      </c>
      <c r="B12">
        <v>3083</v>
      </c>
      <c r="C12">
        <f t="shared" si="0"/>
        <v>21.773599999999998</v>
      </c>
      <c r="D12">
        <f t="shared" si="1"/>
        <v>883</v>
      </c>
      <c r="E12">
        <f t="shared" si="6"/>
        <v>64.5</v>
      </c>
      <c r="N12">
        <v>44.849800000000002</v>
      </c>
      <c r="O12">
        <v>2694</v>
      </c>
      <c r="P12">
        <f t="shared" si="3"/>
        <v>22.424900000000001</v>
      </c>
      <c r="Q12">
        <f t="shared" si="5"/>
        <v>733</v>
      </c>
      <c r="R12">
        <f t="shared" si="7"/>
        <v>663.5</v>
      </c>
    </row>
    <row r="13" spans="1:18" x14ac:dyDescent="0.25">
      <c r="A13">
        <v>43.566600000000001</v>
      </c>
      <c r="B13">
        <v>3142</v>
      </c>
      <c r="C13">
        <f t="shared" si="0"/>
        <v>21.783300000000001</v>
      </c>
      <c r="D13">
        <f t="shared" si="1"/>
        <v>942</v>
      </c>
      <c r="E13">
        <f t="shared" si="6"/>
        <v>-193.5</v>
      </c>
      <c r="N13">
        <v>44.869300000000003</v>
      </c>
      <c r="O13">
        <v>2547</v>
      </c>
      <c r="P13">
        <f t="shared" si="3"/>
        <v>22.434650000000001</v>
      </c>
      <c r="Q13">
        <f t="shared" si="5"/>
        <v>586</v>
      </c>
      <c r="R13">
        <f t="shared" si="7"/>
        <v>446.5</v>
      </c>
    </row>
    <row r="14" spans="1:18" x14ac:dyDescent="0.25">
      <c r="A14">
        <v>43.586100000000002</v>
      </c>
      <c r="B14">
        <v>3376</v>
      </c>
      <c r="C14">
        <f t="shared" si="0"/>
        <v>21.793050000000001</v>
      </c>
      <c r="D14">
        <f t="shared" si="1"/>
        <v>1176</v>
      </c>
      <c r="E14">
        <f t="shared" si="6"/>
        <v>37</v>
      </c>
      <c r="N14">
        <v>44.8887</v>
      </c>
      <c r="O14">
        <v>2508</v>
      </c>
      <c r="P14">
        <f t="shared" si="3"/>
        <v>22.44435</v>
      </c>
      <c r="Q14">
        <f t="shared" si="5"/>
        <v>547</v>
      </c>
      <c r="R14">
        <f t="shared" si="7"/>
        <v>231.5</v>
      </c>
    </row>
    <row r="15" spans="1:18" x14ac:dyDescent="0.25">
      <c r="A15">
        <v>43.605499999999999</v>
      </c>
      <c r="B15">
        <v>3114</v>
      </c>
      <c r="C15">
        <f t="shared" si="0"/>
        <v>21.80275</v>
      </c>
      <c r="D15">
        <f t="shared" si="1"/>
        <v>914</v>
      </c>
      <c r="E15">
        <f t="shared" si="6"/>
        <v>151</v>
      </c>
      <c r="N15">
        <v>44.908099999999997</v>
      </c>
      <c r="O15">
        <v>2575</v>
      </c>
      <c r="P15">
        <f t="shared" si="3"/>
        <v>22.454049999999999</v>
      </c>
      <c r="Q15">
        <f t="shared" si="5"/>
        <v>614</v>
      </c>
      <c r="R15">
        <f t="shared" si="7"/>
        <v>97.5</v>
      </c>
    </row>
    <row r="16" spans="1:18" x14ac:dyDescent="0.25">
      <c r="A16">
        <v>43.625</v>
      </c>
      <c r="B16">
        <v>2917</v>
      </c>
      <c r="C16">
        <f t="shared" si="0"/>
        <v>21.8125</v>
      </c>
      <c r="D16">
        <f t="shared" si="1"/>
        <v>717</v>
      </c>
      <c r="E16">
        <f t="shared" si="6"/>
        <v>231</v>
      </c>
      <c r="N16">
        <v>44.927599999999998</v>
      </c>
      <c r="O16">
        <v>2629</v>
      </c>
      <c r="P16">
        <f t="shared" si="3"/>
        <v>22.463799999999999</v>
      </c>
      <c r="Q16">
        <f t="shared" si="5"/>
        <v>668</v>
      </c>
      <c r="R16">
        <f t="shared" si="7"/>
        <v>53</v>
      </c>
    </row>
    <row r="17" spans="1:18" x14ac:dyDescent="0.25">
      <c r="A17">
        <v>43.644399999999997</v>
      </c>
      <c r="B17">
        <v>2438</v>
      </c>
      <c r="C17">
        <f t="shared" si="0"/>
        <v>21.822199999999999</v>
      </c>
      <c r="D17">
        <f t="shared" si="1"/>
        <v>238</v>
      </c>
      <c r="E17">
        <f t="shared" si="6"/>
        <v>-203.5</v>
      </c>
      <c r="N17">
        <v>44.947000000000003</v>
      </c>
      <c r="O17">
        <v>2480</v>
      </c>
      <c r="P17">
        <f t="shared" si="3"/>
        <v>22.473500000000001</v>
      </c>
      <c r="Q17">
        <f t="shared" si="5"/>
        <v>519</v>
      </c>
      <c r="R17">
        <f t="shared" si="7"/>
        <v>-88</v>
      </c>
    </row>
    <row r="18" spans="1:18" x14ac:dyDescent="0.25">
      <c r="A18">
        <v>43.663800000000002</v>
      </c>
      <c r="B18">
        <v>2193</v>
      </c>
      <c r="C18">
        <f t="shared" si="0"/>
        <v>21.831900000000001</v>
      </c>
      <c r="D18">
        <f t="shared" si="1"/>
        <v>-7</v>
      </c>
      <c r="E18">
        <f t="shared" si="6"/>
        <v>-478</v>
      </c>
      <c r="N18">
        <v>44.966500000000003</v>
      </c>
      <c r="O18">
        <v>2323</v>
      </c>
      <c r="P18">
        <f t="shared" si="3"/>
        <v>22.483250000000002</v>
      </c>
      <c r="Q18">
        <f t="shared" si="5"/>
        <v>362</v>
      </c>
      <c r="R18">
        <f t="shared" si="7"/>
        <v>-4.5</v>
      </c>
    </row>
    <row r="19" spans="1:18" x14ac:dyDescent="0.25">
      <c r="N19">
        <v>44.985900000000001</v>
      </c>
      <c r="O19">
        <v>2085</v>
      </c>
      <c r="P19">
        <f t="shared" si="3"/>
        <v>22.49295</v>
      </c>
      <c r="Q19">
        <f t="shared" si="5"/>
        <v>124</v>
      </c>
      <c r="R19">
        <f t="shared" si="7"/>
        <v>-169</v>
      </c>
    </row>
    <row r="20" spans="1:18" x14ac:dyDescent="0.25">
      <c r="N20">
        <v>45.005400000000002</v>
      </c>
      <c r="O20">
        <v>2008</v>
      </c>
      <c r="P20">
        <f t="shared" si="3"/>
        <v>22.502700000000001</v>
      </c>
      <c r="Q20">
        <f t="shared" si="5"/>
        <v>47</v>
      </c>
      <c r="R20">
        <f t="shared" si="7"/>
        <v>-226.5</v>
      </c>
    </row>
    <row r="21" spans="1:18" x14ac:dyDescent="0.25">
      <c r="A21" s="4" t="s">
        <v>10</v>
      </c>
      <c r="B21" s="4"/>
      <c r="C21" s="4"/>
      <c r="D21" s="4"/>
      <c r="E21">
        <v>6.8000000000000005E-2</v>
      </c>
    </row>
    <row r="22" spans="1:18" x14ac:dyDescent="0.25">
      <c r="A22" t="s">
        <v>0</v>
      </c>
      <c r="B22" t="s">
        <v>1</v>
      </c>
      <c r="C22" t="s">
        <v>2</v>
      </c>
      <c r="D22" t="s">
        <v>1</v>
      </c>
      <c r="N22" s="4" t="s">
        <v>7</v>
      </c>
      <c r="O22" s="4"/>
      <c r="P22" s="4"/>
      <c r="Q22" s="4"/>
      <c r="R22">
        <v>9.1999999999999998E-2</v>
      </c>
    </row>
    <row r="23" spans="1:18" x14ac:dyDescent="0.25">
      <c r="A23">
        <v>50.371400000000001</v>
      </c>
      <c r="B23">
        <v>1888</v>
      </c>
      <c r="C23">
        <f t="shared" ref="C23:C57" si="8">A23/2</f>
        <v>25.185700000000001</v>
      </c>
      <c r="D23">
        <f t="shared" ref="D23:D57" si="9">B23-1856</f>
        <v>32</v>
      </c>
      <c r="E23">
        <f t="shared" ref="E23:E28" si="10">D23</f>
        <v>32</v>
      </c>
      <c r="N23" t="s">
        <v>0</v>
      </c>
      <c r="O23" t="s">
        <v>1</v>
      </c>
      <c r="P23" t="s">
        <v>2</v>
      </c>
      <c r="Q23" t="s">
        <v>1</v>
      </c>
    </row>
    <row r="24" spans="1:18" x14ac:dyDescent="0.25">
      <c r="A24">
        <v>50.390900000000002</v>
      </c>
      <c r="B24">
        <v>1970</v>
      </c>
      <c r="C24">
        <f t="shared" si="8"/>
        <v>25.195450000000001</v>
      </c>
      <c r="D24">
        <f t="shared" si="9"/>
        <v>114</v>
      </c>
      <c r="E24">
        <f t="shared" si="10"/>
        <v>114</v>
      </c>
      <c r="N24">
        <v>64.778199999999998</v>
      </c>
      <c r="O24">
        <v>2152</v>
      </c>
      <c r="P24">
        <f t="shared" ref="P24:P71" si="11">N24/2</f>
        <v>32.389099999999999</v>
      </c>
      <c r="Q24">
        <f t="shared" ref="Q24:Q71" si="12">O24-2090</f>
        <v>62</v>
      </c>
      <c r="R24">
        <f t="shared" ref="R24:R32" si="13">Q24</f>
        <v>62</v>
      </c>
    </row>
    <row r="25" spans="1:18" x14ac:dyDescent="0.25">
      <c r="A25">
        <v>50.410299999999999</v>
      </c>
      <c r="B25">
        <v>1959</v>
      </c>
      <c r="C25">
        <f t="shared" si="8"/>
        <v>25.20515</v>
      </c>
      <c r="D25">
        <f t="shared" si="9"/>
        <v>103</v>
      </c>
      <c r="E25">
        <f t="shared" si="10"/>
        <v>103</v>
      </c>
      <c r="N25">
        <v>64.797600000000003</v>
      </c>
      <c r="O25">
        <v>2197</v>
      </c>
      <c r="P25">
        <f t="shared" si="11"/>
        <v>32.398800000000001</v>
      </c>
      <c r="Q25">
        <f t="shared" si="12"/>
        <v>107</v>
      </c>
      <c r="R25">
        <f t="shared" si="13"/>
        <v>107</v>
      </c>
    </row>
    <row r="26" spans="1:18" x14ac:dyDescent="0.25">
      <c r="A26">
        <v>50.4298</v>
      </c>
      <c r="B26">
        <v>1983</v>
      </c>
      <c r="C26">
        <f t="shared" si="8"/>
        <v>25.2149</v>
      </c>
      <c r="D26">
        <f t="shared" si="9"/>
        <v>127</v>
      </c>
      <c r="E26">
        <f t="shared" si="10"/>
        <v>127</v>
      </c>
      <c r="N26">
        <v>64.817099999999996</v>
      </c>
      <c r="O26">
        <v>2268</v>
      </c>
      <c r="P26">
        <f t="shared" si="11"/>
        <v>32.408549999999998</v>
      </c>
      <c r="Q26">
        <f t="shared" si="12"/>
        <v>178</v>
      </c>
      <c r="R26">
        <f t="shared" si="13"/>
        <v>178</v>
      </c>
    </row>
    <row r="27" spans="1:18" x14ac:dyDescent="0.25">
      <c r="A27">
        <v>50.449199999999998</v>
      </c>
      <c r="B27">
        <v>2036</v>
      </c>
      <c r="C27">
        <f t="shared" si="8"/>
        <v>25.224599999999999</v>
      </c>
      <c r="D27">
        <f t="shared" si="9"/>
        <v>180</v>
      </c>
      <c r="E27">
        <f t="shared" si="10"/>
        <v>180</v>
      </c>
      <c r="N27">
        <v>64.836500000000001</v>
      </c>
      <c r="O27">
        <v>2179</v>
      </c>
      <c r="P27">
        <f t="shared" si="11"/>
        <v>32.41825</v>
      </c>
      <c r="Q27">
        <f t="shared" si="12"/>
        <v>89</v>
      </c>
      <c r="R27">
        <f t="shared" si="13"/>
        <v>89</v>
      </c>
    </row>
    <row r="28" spans="1:18" x14ac:dyDescent="0.25">
      <c r="A28">
        <v>50.468600000000002</v>
      </c>
      <c r="B28">
        <v>2013</v>
      </c>
      <c r="C28">
        <f t="shared" si="8"/>
        <v>25.234300000000001</v>
      </c>
      <c r="D28">
        <f t="shared" si="9"/>
        <v>157</v>
      </c>
      <c r="E28">
        <f t="shared" si="10"/>
        <v>157</v>
      </c>
      <c r="N28">
        <v>64.855900000000005</v>
      </c>
      <c r="O28">
        <v>2238</v>
      </c>
      <c r="P28">
        <f t="shared" si="11"/>
        <v>32.427950000000003</v>
      </c>
      <c r="Q28">
        <f t="shared" si="12"/>
        <v>148</v>
      </c>
      <c r="R28">
        <f t="shared" si="13"/>
        <v>148</v>
      </c>
    </row>
    <row r="29" spans="1:18" x14ac:dyDescent="0.25">
      <c r="A29">
        <v>50.488100000000003</v>
      </c>
      <c r="B29">
        <v>2085</v>
      </c>
      <c r="C29">
        <f t="shared" si="8"/>
        <v>25.244050000000001</v>
      </c>
      <c r="D29">
        <f t="shared" si="9"/>
        <v>229</v>
      </c>
      <c r="E29">
        <f>D29</f>
        <v>229</v>
      </c>
      <c r="N29">
        <v>64.875399999999999</v>
      </c>
      <c r="O29">
        <v>2221</v>
      </c>
      <c r="P29">
        <f t="shared" si="11"/>
        <v>32.4377</v>
      </c>
      <c r="Q29">
        <f t="shared" si="12"/>
        <v>131</v>
      </c>
      <c r="R29">
        <f t="shared" si="13"/>
        <v>131</v>
      </c>
    </row>
    <row r="30" spans="1:18" x14ac:dyDescent="0.25">
      <c r="A30">
        <v>50.5075</v>
      </c>
      <c r="B30">
        <v>2142</v>
      </c>
      <c r="C30">
        <f t="shared" si="8"/>
        <v>25.25375</v>
      </c>
      <c r="D30">
        <f t="shared" si="9"/>
        <v>286</v>
      </c>
      <c r="E30">
        <f>D30-D23/2</f>
        <v>270</v>
      </c>
      <c r="N30">
        <v>64.894800000000004</v>
      </c>
      <c r="O30">
        <v>2252</v>
      </c>
      <c r="P30">
        <f t="shared" si="11"/>
        <v>32.447400000000002</v>
      </c>
      <c r="Q30">
        <f t="shared" si="12"/>
        <v>162</v>
      </c>
      <c r="R30">
        <f t="shared" si="13"/>
        <v>162</v>
      </c>
    </row>
    <row r="31" spans="1:18" x14ac:dyDescent="0.25">
      <c r="A31">
        <v>50.527000000000001</v>
      </c>
      <c r="B31">
        <v>2317</v>
      </c>
      <c r="C31">
        <f t="shared" si="8"/>
        <v>25.263500000000001</v>
      </c>
      <c r="D31">
        <f t="shared" si="9"/>
        <v>461</v>
      </c>
      <c r="E31">
        <f t="shared" ref="E31:E57" si="14">D31-D24/2</f>
        <v>404</v>
      </c>
      <c r="N31">
        <v>64.914299999999997</v>
      </c>
      <c r="O31">
        <v>2314</v>
      </c>
      <c r="P31">
        <f t="shared" si="11"/>
        <v>32.457149999999999</v>
      </c>
      <c r="Q31">
        <f t="shared" si="12"/>
        <v>224</v>
      </c>
      <c r="R31">
        <f t="shared" si="13"/>
        <v>224</v>
      </c>
    </row>
    <row r="32" spans="1:18" x14ac:dyDescent="0.25">
      <c r="A32">
        <v>50.546399999999998</v>
      </c>
      <c r="B32">
        <v>2419</v>
      </c>
      <c r="C32">
        <f t="shared" si="8"/>
        <v>25.273199999999999</v>
      </c>
      <c r="D32">
        <f t="shared" si="9"/>
        <v>563</v>
      </c>
      <c r="E32">
        <f t="shared" si="14"/>
        <v>511.5</v>
      </c>
      <c r="N32">
        <v>64.933700000000002</v>
      </c>
      <c r="O32">
        <v>2440</v>
      </c>
      <c r="P32">
        <f t="shared" si="11"/>
        <v>32.466850000000001</v>
      </c>
      <c r="Q32">
        <f t="shared" si="12"/>
        <v>350</v>
      </c>
      <c r="R32">
        <f t="shared" si="13"/>
        <v>350</v>
      </c>
    </row>
    <row r="33" spans="1:18" x14ac:dyDescent="0.25">
      <c r="A33">
        <v>50.565899999999999</v>
      </c>
      <c r="B33">
        <v>2734</v>
      </c>
      <c r="C33">
        <f t="shared" si="8"/>
        <v>25.28295</v>
      </c>
      <c r="D33">
        <f t="shared" si="9"/>
        <v>878</v>
      </c>
      <c r="E33">
        <f t="shared" si="14"/>
        <v>814.5</v>
      </c>
      <c r="N33">
        <v>64.953199999999995</v>
      </c>
      <c r="O33">
        <v>2471</v>
      </c>
      <c r="P33">
        <f t="shared" si="11"/>
        <v>32.476599999999998</v>
      </c>
      <c r="Q33">
        <f t="shared" si="12"/>
        <v>381</v>
      </c>
      <c r="R33">
        <f>Q33</f>
        <v>381</v>
      </c>
    </row>
    <row r="34" spans="1:18" x14ac:dyDescent="0.25">
      <c r="A34">
        <v>50.585299999999997</v>
      </c>
      <c r="B34">
        <v>3098</v>
      </c>
      <c r="C34">
        <f t="shared" si="8"/>
        <v>25.292649999999998</v>
      </c>
      <c r="D34">
        <f t="shared" si="9"/>
        <v>1242</v>
      </c>
      <c r="E34">
        <f t="shared" si="14"/>
        <v>1152</v>
      </c>
      <c r="N34">
        <v>64.9726</v>
      </c>
      <c r="O34">
        <v>2471</v>
      </c>
      <c r="P34">
        <f t="shared" si="11"/>
        <v>32.4863</v>
      </c>
      <c r="Q34">
        <f t="shared" si="12"/>
        <v>381</v>
      </c>
      <c r="R34">
        <f>Q34-Q24/2</f>
        <v>350</v>
      </c>
    </row>
    <row r="35" spans="1:18" x14ac:dyDescent="0.25">
      <c r="A35">
        <v>50.604700000000001</v>
      </c>
      <c r="B35">
        <v>3426</v>
      </c>
      <c r="C35">
        <f t="shared" si="8"/>
        <v>25.302350000000001</v>
      </c>
      <c r="D35">
        <f t="shared" si="9"/>
        <v>1570</v>
      </c>
      <c r="E35">
        <f t="shared" si="14"/>
        <v>1491.5</v>
      </c>
      <c r="N35">
        <v>64.992000000000004</v>
      </c>
      <c r="O35">
        <v>2751</v>
      </c>
      <c r="P35">
        <f t="shared" si="11"/>
        <v>32.496000000000002</v>
      </c>
      <c r="Q35">
        <f t="shared" si="12"/>
        <v>661</v>
      </c>
      <c r="R35">
        <f t="shared" ref="R35:R71" si="15">Q35-Q25/2</f>
        <v>607.5</v>
      </c>
    </row>
    <row r="36" spans="1:18" x14ac:dyDescent="0.25">
      <c r="A36">
        <v>50.624200000000002</v>
      </c>
      <c r="B36">
        <v>3568</v>
      </c>
      <c r="C36">
        <f t="shared" si="8"/>
        <v>25.312100000000001</v>
      </c>
      <c r="D36">
        <f t="shared" si="9"/>
        <v>1712</v>
      </c>
      <c r="E36">
        <f t="shared" si="14"/>
        <v>1597.5</v>
      </c>
      <c r="N36">
        <v>65.011499999999998</v>
      </c>
      <c r="O36">
        <v>2785</v>
      </c>
      <c r="P36">
        <f t="shared" si="11"/>
        <v>32.505749999999999</v>
      </c>
      <c r="Q36">
        <f t="shared" si="12"/>
        <v>695</v>
      </c>
      <c r="R36">
        <f t="shared" si="15"/>
        <v>606</v>
      </c>
    </row>
    <row r="37" spans="1:18" x14ac:dyDescent="0.25">
      <c r="A37">
        <v>50.643599999999999</v>
      </c>
      <c r="B37">
        <v>3472</v>
      </c>
      <c r="C37">
        <f t="shared" si="8"/>
        <v>25.3218</v>
      </c>
      <c r="D37">
        <f t="shared" si="9"/>
        <v>1616</v>
      </c>
      <c r="E37">
        <f t="shared" si="14"/>
        <v>1473</v>
      </c>
      <c r="N37">
        <v>65.030900000000003</v>
      </c>
      <c r="O37">
        <v>3161</v>
      </c>
      <c r="P37">
        <f t="shared" si="11"/>
        <v>32.515450000000001</v>
      </c>
      <c r="Q37">
        <f t="shared" si="12"/>
        <v>1071</v>
      </c>
      <c r="R37">
        <f t="shared" si="15"/>
        <v>1026.5</v>
      </c>
    </row>
    <row r="38" spans="1:18" x14ac:dyDescent="0.25">
      <c r="A38">
        <v>50.6631</v>
      </c>
      <c r="B38">
        <v>3126</v>
      </c>
      <c r="C38">
        <f t="shared" si="8"/>
        <v>25.33155</v>
      </c>
      <c r="D38">
        <f t="shared" si="9"/>
        <v>1270</v>
      </c>
      <c r="E38">
        <f t="shared" si="14"/>
        <v>1039.5</v>
      </c>
      <c r="N38">
        <v>65.050399999999996</v>
      </c>
      <c r="O38">
        <v>3445</v>
      </c>
      <c r="P38">
        <f t="shared" si="11"/>
        <v>32.525199999999998</v>
      </c>
      <c r="Q38">
        <f t="shared" si="12"/>
        <v>1355</v>
      </c>
      <c r="R38">
        <f t="shared" si="15"/>
        <v>1281</v>
      </c>
    </row>
    <row r="39" spans="1:18" x14ac:dyDescent="0.25">
      <c r="A39">
        <v>50.682499999999997</v>
      </c>
      <c r="B39">
        <v>2893</v>
      </c>
      <c r="C39">
        <f t="shared" si="8"/>
        <v>25.341249999999999</v>
      </c>
      <c r="D39">
        <f t="shared" si="9"/>
        <v>1037</v>
      </c>
      <c r="E39">
        <f t="shared" si="14"/>
        <v>755.5</v>
      </c>
      <c r="N39">
        <v>65.069800000000001</v>
      </c>
      <c r="O39">
        <v>3895</v>
      </c>
      <c r="P39">
        <f t="shared" si="11"/>
        <v>32.5349</v>
      </c>
      <c r="Q39">
        <f t="shared" si="12"/>
        <v>1805</v>
      </c>
      <c r="R39">
        <f t="shared" si="15"/>
        <v>1739.5</v>
      </c>
    </row>
    <row r="40" spans="1:18" x14ac:dyDescent="0.25">
      <c r="A40">
        <v>50.701900000000002</v>
      </c>
      <c r="B40">
        <v>2842</v>
      </c>
      <c r="C40">
        <f t="shared" si="8"/>
        <v>25.350950000000001</v>
      </c>
      <c r="D40">
        <f t="shared" si="9"/>
        <v>986</v>
      </c>
      <c r="E40">
        <f t="shared" si="14"/>
        <v>547</v>
      </c>
      <c r="N40">
        <v>65.089299999999994</v>
      </c>
      <c r="O40">
        <v>4434</v>
      </c>
      <c r="P40">
        <f t="shared" si="11"/>
        <v>32.544649999999997</v>
      </c>
      <c r="Q40">
        <f t="shared" si="12"/>
        <v>2344</v>
      </c>
      <c r="R40">
        <f t="shared" si="15"/>
        <v>2263</v>
      </c>
    </row>
    <row r="41" spans="1:18" x14ac:dyDescent="0.25">
      <c r="A41">
        <v>50.721400000000003</v>
      </c>
      <c r="B41">
        <v>2697</v>
      </c>
      <c r="C41">
        <f t="shared" si="8"/>
        <v>25.360700000000001</v>
      </c>
      <c r="D41">
        <f t="shared" si="9"/>
        <v>841</v>
      </c>
      <c r="E41">
        <f t="shared" si="14"/>
        <v>220</v>
      </c>
      <c r="N41">
        <v>65.108699999999999</v>
      </c>
      <c r="O41">
        <v>4618</v>
      </c>
      <c r="P41">
        <f t="shared" si="11"/>
        <v>32.554349999999999</v>
      </c>
      <c r="Q41">
        <f t="shared" si="12"/>
        <v>2528</v>
      </c>
      <c r="R41">
        <f t="shared" si="15"/>
        <v>2416</v>
      </c>
    </row>
    <row r="42" spans="1:18" x14ac:dyDescent="0.25">
      <c r="A42">
        <v>50.7408</v>
      </c>
      <c r="B42">
        <v>2814</v>
      </c>
      <c r="C42">
        <f t="shared" si="8"/>
        <v>25.3704</v>
      </c>
      <c r="D42">
        <f t="shared" si="9"/>
        <v>958</v>
      </c>
      <c r="E42">
        <f t="shared" si="14"/>
        <v>173</v>
      </c>
      <c r="N42">
        <v>65.128100000000003</v>
      </c>
      <c r="O42">
        <v>4747</v>
      </c>
      <c r="P42">
        <f t="shared" si="11"/>
        <v>32.564050000000002</v>
      </c>
      <c r="Q42">
        <f t="shared" si="12"/>
        <v>2657</v>
      </c>
      <c r="R42">
        <f t="shared" si="15"/>
        <v>2482</v>
      </c>
    </row>
    <row r="43" spans="1:18" x14ac:dyDescent="0.25">
      <c r="A43">
        <v>50.760300000000001</v>
      </c>
      <c r="B43">
        <v>2822</v>
      </c>
      <c r="C43">
        <f t="shared" si="8"/>
        <v>25.38015</v>
      </c>
      <c r="D43">
        <f t="shared" si="9"/>
        <v>966</v>
      </c>
      <c r="E43">
        <f t="shared" si="14"/>
        <v>110</v>
      </c>
      <c r="N43">
        <v>65.147599999999997</v>
      </c>
      <c r="O43">
        <v>4621</v>
      </c>
      <c r="P43">
        <f t="shared" si="11"/>
        <v>32.573799999999999</v>
      </c>
      <c r="Q43">
        <f t="shared" si="12"/>
        <v>2531</v>
      </c>
      <c r="R43">
        <f t="shared" si="15"/>
        <v>2340.5</v>
      </c>
    </row>
    <row r="44" spans="1:18" x14ac:dyDescent="0.25">
      <c r="A44">
        <v>50.779699999999998</v>
      </c>
      <c r="B44">
        <v>2751</v>
      </c>
      <c r="C44">
        <f t="shared" si="8"/>
        <v>25.389849999999999</v>
      </c>
      <c r="D44">
        <f t="shared" si="9"/>
        <v>895</v>
      </c>
      <c r="E44">
        <f t="shared" si="14"/>
        <v>87</v>
      </c>
      <c r="N44">
        <v>65.167000000000002</v>
      </c>
      <c r="O44">
        <v>4343</v>
      </c>
      <c r="P44">
        <f t="shared" si="11"/>
        <v>32.583500000000001</v>
      </c>
      <c r="Q44">
        <f t="shared" si="12"/>
        <v>2253</v>
      </c>
      <c r="R44">
        <f t="shared" si="15"/>
        <v>2062.5</v>
      </c>
    </row>
    <row r="45" spans="1:18" x14ac:dyDescent="0.25">
      <c r="A45">
        <v>50.799199999999999</v>
      </c>
      <c r="B45">
        <v>2530</v>
      </c>
      <c r="C45">
        <f t="shared" si="8"/>
        <v>25.3996</v>
      </c>
      <c r="D45">
        <f t="shared" si="9"/>
        <v>674</v>
      </c>
      <c r="E45">
        <f t="shared" si="14"/>
        <v>39</v>
      </c>
      <c r="N45">
        <v>65.186499999999995</v>
      </c>
      <c r="O45">
        <v>4025</v>
      </c>
      <c r="P45">
        <f t="shared" si="11"/>
        <v>32.593249999999998</v>
      </c>
      <c r="Q45">
        <f t="shared" si="12"/>
        <v>1935</v>
      </c>
      <c r="R45">
        <f t="shared" si="15"/>
        <v>1604.5</v>
      </c>
    </row>
    <row r="46" spans="1:18" x14ac:dyDescent="0.25">
      <c r="A46">
        <v>50.818600000000004</v>
      </c>
      <c r="B46">
        <v>2206</v>
      </c>
      <c r="C46">
        <f t="shared" si="8"/>
        <v>25.409300000000002</v>
      </c>
      <c r="D46">
        <f t="shared" si="9"/>
        <v>350</v>
      </c>
      <c r="E46">
        <f t="shared" si="14"/>
        <v>-168.5</v>
      </c>
      <c r="N46">
        <v>65.2059</v>
      </c>
      <c r="O46">
        <v>3786</v>
      </c>
      <c r="P46">
        <f t="shared" si="11"/>
        <v>32.60295</v>
      </c>
      <c r="Q46">
        <f t="shared" si="12"/>
        <v>1696</v>
      </c>
      <c r="R46">
        <f t="shared" si="15"/>
        <v>1348.5</v>
      </c>
    </row>
    <row r="47" spans="1:18" x14ac:dyDescent="0.25">
      <c r="A47">
        <v>50.838000000000001</v>
      </c>
      <c r="B47">
        <v>2341</v>
      </c>
      <c r="C47">
        <f t="shared" si="8"/>
        <v>25.419</v>
      </c>
      <c r="D47">
        <f t="shared" si="9"/>
        <v>485</v>
      </c>
      <c r="E47">
        <f t="shared" si="14"/>
        <v>-8</v>
      </c>
      <c r="N47">
        <v>65.225300000000004</v>
      </c>
      <c r="O47">
        <v>3650</v>
      </c>
      <c r="P47">
        <f t="shared" si="11"/>
        <v>32.612650000000002</v>
      </c>
      <c r="Q47">
        <f t="shared" si="12"/>
        <v>1560</v>
      </c>
      <c r="R47">
        <f t="shared" si="15"/>
        <v>1024.5</v>
      </c>
    </row>
    <row r="48" spans="1:18" x14ac:dyDescent="0.25">
      <c r="A48">
        <v>50.857500000000002</v>
      </c>
      <c r="B48">
        <v>2176</v>
      </c>
      <c r="C48">
        <f t="shared" si="8"/>
        <v>25.428750000000001</v>
      </c>
      <c r="D48">
        <f t="shared" si="9"/>
        <v>320</v>
      </c>
      <c r="E48">
        <f t="shared" si="14"/>
        <v>-100.5</v>
      </c>
      <c r="N48">
        <v>65.244799999999998</v>
      </c>
      <c r="O48">
        <v>3540</v>
      </c>
      <c r="P48">
        <f t="shared" si="11"/>
        <v>32.622399999999999</v>
      </c>
      <c r="Q48">
        <f t="shared" si="12"/>
        <v>1450</v>
      </c>
      <c r="R48">
        <f t="shared" si="15"/>
        <v>772.5</v>
      </c>
    </row>
    <row r="49" spans="1:18" x14ac:dyDescent="0.25">
      <c r="A49">
        <v>50.876899999999999</v>
      </c>
      <c r="B49">
        <v>2068</v>
      </c>
      <c r="C49">
        <f t="shared" si="8"/>
        <v>25.43845</v>
      </c>
      <c r="D49">
        <f t="shared" si="9"/>
        <v>212</v>
      </c>
      <c r="E49">
        <f t="shared" si="14"/>
        <v>-267</v>
      </c>
      <c r="N49">
        <v>65.264200000000002</v>
      </c>
      <c r="O49">
        <v>3667</v>
      </c>
      <c r="P49">
        <f t="shared" si="11"/>
        <v>32.632100000000001</v>
      </c>
      <c r="Q49">
        <f t="shared" si="12"/>
        <v>1577</v>
      </c>
      <c r="R49">
        <f t="shared" si="15"/>
        <v>674.5</v>
      </c>
    </row>
    <row r="50" spans="1:18" x14ac:dyDescent="0.25">
      <c r="A50">
        <v>50.8964</v>
      </c>
      <c r="B50">
        <v>1998</v>
      </c>
      <c r="C50">
        <f t="shared" si="8"/>
        <v>25.4482</v>
      </c>
      <c r="D50">
        <f t="shared" si="9"/>
        <v>142</v>
      </c>
      <c r="E50">
        <f t="shared" si="14"/>
        <v>-341</v>
      </c>
      <c r="N50">
        <v>65.283699999999996</v>
      </c>
      <c r="O50">
        <v>3729</v>
      </c>
      <c r="P50">
        <f t="shared" si="11"/>
        <v>32.641849999999998</v>
      </c>
      <c r="Q50">
        <f t="shared" si="12"/>
        <v>1639</v>
      </c>
      <c r="R50">
        <f t="shared" si="15"/>
        <v>467</v>
      </c>
    </row>
    <row r="51" spans="1:18" x14ac:dyDescent="0.25">
      <c r="A51">
        <v>50.915799999999997</v>
      </c>
      <c r="B51">
        <v>1947</v>
      </c>
      <c r="C51">
        <f t="shared" si="8"/>
        <v>25.457899999999999</v>
      </c>
      <c r="D51">
        <f t="shared" si="9"/>
        <v>91</v>
      </c>
      <c r="E51">
        <f t="shared" si="14"/>
        <v>-356.5</v>
      </c>
      <c r="N51">
        <v>65.303100000000001</v>
      </c>
      <c r="O51">
        <v>3570</v>
      </c>
      <c r="P51">
        <f t="shared" si="11"/>
        <v>32.65155</v>
      </c>
      <c r="Q51">
        <f t="shared" si="12"/>
        <v>1480</v>
      </c>
      <c r="R51">
        <f t="shared" si="15"/>
        <v>216</v>
      </c>
    </row>
    <row r="52" spans="1:18" x14ac:dyDescent="0.25">
      <c r="A52">
        <v>50.935299999999998</v>
      </c>
      <c r="B52">
        <v>1889</v>
      </c>
      <c r="C52">
        <f t="shared" si="8"/>
        <v>25.467649999999999</v>
      </c>
      <c r="D52">
        <f t="shared" si="9"/>
        <v>33</v>
      </c>
      <c r="E52">
        <f t="shared" si="14"/>
        <v>-304</v>
      </c>
      <c r="N52">
        <v>65.322599999999994</v>
      </c>
      <c r="O52">
        <v>3610</v>
      </c>
      <c r="P52">
        <f t="shared" si="11"/>
        <v>32.661299999999997</v>
      </c>
      <c r="Q52">
        <f t="shared" si="12"/>
        <v>1520</v>
      </c>
      <c r="R52">
        <f t="shared" si="15"/>
        <v>191.5</v>
      </c>
    </row>
    <row r="53" spans="1:18" x14ac:dyDescent="0.25">
      <c r="A53">
        <v>50.954700000000003</v>
      </c>
      <c r="B53">
        <v>1986</v>
      </c>
      <c r="C53">
        <f t="shared" si="8"/>
        <v>25.477350000000001</v>
      </c>
      <c r="D53">
        <f t="shared" si="9"/>
        <v>130</v>
      </c>
      <c r="E53">
        <f t="shared" si="14"/>
        <v>-45</v>
      </c>
      <c r="N53">
        <v>65.341999999999999</v>
      </c>
      <c r="O53">
        <v>3401</v>
      </c>
      <c r="P53">
        <f t="shared" si="11"/>
        <v>32.670999999999999</v>
      </c>
      <c r="Q53">
        <f t="shared" si="12"/>
        <v>1311</v>
      </c>
      <c r="R53">
        <f t="shared" si="15"/>
        <v>45.5</v>
      </c>
    </row>
    <row r="54" spans="1:18" x14ac:dyDescent="0.25">
      <c r="A54">
        <v>50.9741</v>
      </c>
      <c r="B54">
        <v>1958</v>
      </c>
      <c r="C54">
        <f t="shared" si="8"/>
        <v>25.48705</v>
      </c>
      <c r="D54">
        <f t="shared" si="9"/>
        <v>102</v>
      </c>
      <c r="E54">
        <f t="shared" si="14"/>
        <v>-140.5</v>
      </c>
      <c r="N54">
        <v>65.361400000000003</v>
      </c>
      <c r="O54">
        <v>3003</v>
      </c>
      <c r="P54">
        <f t="shared" si="11"/>
        <v>32.680700000000002</v>
      </c>
      <c r="Q54">
        <f t="shared" si="12"/>
        <v>913</v>
      </c>
      <c r="R54">
        <f t="shared" si="15"/>
        <v>-213.5</v>
      </c>
    </row>
    <row r="55" spans="1:18" x14ac:dyDescent="0.25">
      <c r="A55">
        <v>50.993600000000001</v>
      </c>
      <c r="B55">
        <v>1872</v>
      </c>
      <c r="C55">
        <f t="shared" si="8"/>
        <v>25.4968</v>
      </c>
      <c r="D55">
        <f t="shared" si="9"/>
        <v>16</v>
      </c>
      <c r="E55">
        <f t="shared" si="14"/>
        <v>-144</v>
      </c>
      <c r="N55">
        <v>65.380899999999997</v>
      </c>
      <c r="O55">
        <v>2886</v>
      </c>
      <c r="P55">
        <f t="shared" si="11"/>
        <v>32.690449999999998</v>
      </c>
      <c r="Q55">
        <f t="shared" si="12"/>
        <v>796</v>
      </c>
      <c r="R55">
        <f t="shared" si="15"/>
        <v>-171.5</v>
      </c>
    </row>
    <row r="56" spans="1:18" x14ac:dyDescent="0.25">
      <c r="A56">
        <v>51.012999999999998</v>
      </c>
      <c r="B56">
        <v>1892</v>
      </c>
      <c r="C56">
        <f t="shared" si="8"/>
        <v>25.506499999999999</v>
      </c>
      <c r="D56">
        <f t="shared" si="9"/>
        <v>36</v>
      </c>
      <c r="E56">
        <f t="shared" si="14"/>
        <v>-70</v>
      </c>
      <c r="N56">
        <v>65.400300000000001</v>
      </c>
      <c r="O56">
        <v>2667</v>
      </c>
      <c r="P56">
        <f t="shared" si="11"/>
        <v>32.700150000000001</v>
      </c>
      <c r="Q56">
        <f t="shared" si="12"/>
        <v>577</v>
      </c>
      <c r="R56">
        <f t="shared" si="15"/>
        <v>-271</v>
      </c>
    </row>
    <row r="57" spans="1:18" x14ac:dyDescent="0.25">
      <c r="A57">
        <v>51.032499999999999</v>
      </c>
      <c r="B57">
        <v>1863</v>
      </c>
      <c r="C57">
        <f t="shared" si="8"/>
        <v>25.516249999999999</v>
      </c>
      <c r="D57">
        <f t="shared" si="9"/>
        <v>7</v>
      </c>
      <c r="E57">
        <f t="shared" si="14"/>
        <v>-64</v>
      </c>
      <c r="N57">
        <v>65.419799999999995</v>
      </c>
      <c r="O57">
        <v>2465</v>
      </c>
      <c r="P57">
        <f t="shared" si="11"/>
        <v>32.709899999999998</v>
      </c>
      <c r="Q57">
        <f t="shared" si="12"/>
        <v>375</v>
      </c>
      <c r="R57">
        <f t="shared" si="15"/>
        <v>-405</v>
      </c>
    </row>
    <row r="58" spans="1:18" x14ac:dyDescent="0.25">
      <c r="N58">
        <v>65.4392</v>
      </c>
      <c r="O58">
        <v>2525</v>
      </c>
      <c r="P58">
        <f t="shared" si="11"/>
        <v>32.7196</v>
      </c>
      <c r="Q58">
        <f t="shared" si="12"/>
        <v>435</v>
      </c>
      <c r="R58">
        <f t="shared" si="15"/>
        <v>-290</v>
      </c>
    </row>
    <row r="59" spans="1:18" x14ac:dyDescent="0.25">
      <c r="N59">
        <v>65.458699999999993</v>
      </c>
      <c r="O59">
        <v>2471</v>
      </c>
      <c r="P59">
        <f t="shared" si="11"/>
        <v>32.729349999999997</v>
      </c>
      <c r="Q59">
        <f t="shared" si="12"/>
        <v>381</v>
      </c>
      <c r="R59">
        <f t="shared" si="15"/>
        <v>-407.5</v>
      </c>
    </row>
    <row r="60" spans="1:18" x14ac:dyDescent="0.25">
      <c r="N60">
        <v>65.478099999999998</v>
      </c>
      <c r="O60">
        <v>2289</v>
      </c>
      <c r="P60">
        <f t="shared" si="11"/>
        <v>32.739049999999999</v>
      </c>
      <c r="Q60">
        <f t="shared" si="12"/>
        <v>199</v>
      </c>
      <c r="R60">
        <f t="shared" si="15"/>
        <v>-620.5</v>
      </c>
    </row>
    <row r="61" spans="1:18" x14ac:dyDescent="0.25">
      <c r="N61">
        <v>65.497500000000002</v>
      </c>
      <c r="O61">
        <v>2253</v>
      </c>
      <c r="P61">
        <f t="shared" si="11"/>
        <v>32.748750000000001</v>
      </c>
      <c r="Q61">
        <f t="shared" si="12"/>
        <v>163</v>
      </c>
      <c r="R61">
        <f t="shared" si="15"/>
        <v>-577</v>
      </c>
    </row>
    <row r="62" spans="1:18" x14ac:dyDescent="0.25">
      <c r="N62">
        <v>65.516999999999996</v>
      </c>
      <c r="O62">
        <v>2328</v>
      </c>
      <c r="P62">
        <f t="shared" si="11"/>
        <v>32.758499999999998</v>
      </c>
      <c r="Q62">
        <f t="shared" si="12"/>
        <v>238</v>
      </c>
      <c r="R62">
        <f t="shared" si="15"/>
        <v>-522</v>
      </c>
    </row>
    <row r="63" spans="1:18" x14ac:dyDescent="0.25">
      <c r="N63">
        <v>65.5364</v>
      </c>
      <c r="O63">
        <v>2202</v>
      </c>
      <c r="P63">
        <f t="shared" si="11"/>
        <v>32.7682</v>
      </c>
      <c r="Q63">
        <f t="shared" si="12"/>
        <v>112</v>
      </c>
      <c r="R63">
        <f t="shared" si="15"/>
        <v>-543.5</v>
      </c>
    </row>
    <row r="64" spans="1:18" x14ac:dyDescent="0.25">
      <c r="N64">
        <v>65.555899999999994</v>
      </c>
      <c r="O64">
        <v>2232</v>
      </c>
      <c r="P64">
        <f t="shared" si="11"/>
        <v>32.777949999999997</v>
      </c>
      <c r="Q64">
        <f t="shared" si="12"/>
        <v>142</v>
      </c>
      <c r="R64">
        <f t="shared" si="15"/>
        <v>-314.5</v>
      </c>
    </row>
    <row r="65" spans="14:18" x14ac:dyDescent="0.25">
      <c r="N65">
        <v>65.575299999999999</v>
      </c>
      <c r="O65">
        <v>2150</v>
      </c>
      <c r="P65">
        <f t="shared" si="11"/>
        <v>32.787649999999999</v>
      </c>
      <c r="Q65">
        <f t="shared" si="12"/>
        <v>60</v>
      </c>
      <c r="R65">
        <f t="shared" si="15"/>
        <v>-338</v>
      </c>
    </row>
    <row r="66" spans="14:18" x14ac:dyDescent="0.25">
      <c r="N66">
        <v>65.594800000000006</v>
      </c>
      <c r="O66">
        <v>2128</v>
      </c>
      <c r="P66">
        <f t="shared" si="11"/>
        <v>32.797400000000003</v>
      </c>
      <c r="Q66">
        <f t="shared" si="12"/>
        <v>38</v>
      </c>
      <c r="R66">
        <f t="shared" si="15"/>
        <v>-250.5</v>
      </c>
    </row>
    <row r="67" spans="14:18" x14ac:dyDescent="0.25">
      <c r="N67">
        <v>65.614199999999997</v>
      </c>
      <c r="O67">
        <v>2194</v>
      </c>
      <c r="P67">
        <f t="shared" si="11"/>
        <v>32.807099999999998</v>
      </c>
      <c r="Q67">
        <f t="shared" si="12"/>
        <v>104</v>
      </c>
      <c r="R67">
        <f t="shared" si="15"/>
        <v>-83.5</v>
      </c>
    </row>
    <row r="68" spans="14:18" x14ac:dyDescent="0.25">
      <c r="N68">
        <v>65.633600000000001</v>
      </c>
      <c r="O68">
        <v>2176</v>
      </c>
      <c r="P68">
        <f t="shared" si="11"/>
        <v>32.816800000000001</v>
      </c>
      <c r="Q68">
        <f t="shared" si="12"/>
        <v>86</v>
      </c>
      <c r="R68">
        <f t="shared" si="15"/>
        <v>-131.5</v>
      </c>
    </row>
    <row r="69" spans="14:18" x14ac:dyDescent="0.25">
      <c r="N69">
        <v>65.653099999999995</v>
      </c>
      <c r="O69">
        <v>2157</v>
      </c>
      <c r="P69">
        <f t="shared" si="11"/>
        <v>32.826549999999997</v>
      </c>
      <c r="Q69">
        <f t="shared" si="12"/>
        <v>67</v>
      </c>
      <c r="R69">
        <f t="shared" si="15"/>
        <v>-123.5</v>
      </c>
    </row>
    <row r="70" spans="14:18" x14ac:dyDescent="0.25">
      <c r="N70">
        <v>65.672499999999999</v>
      </c>
      <c r="O70">
        <v>2140</v>
      </c>
      <c r="P70">
        <f t="shared" si="11"/>
        <v>32.83625</v>
      </c>
      <c r="Q70">
        <f t="shared" si="12"/>
        <v>50</v>
      </c>
      <c r="R70">
        <f t="shared" si="15"/>
        <v>-49.5</v>
      </c>
    </row>
    <row r="71" spans="14:18" x14ac:dyDescent="0.25">
      <c r="N71">
        <v>65.691999999999993</v>
      </c>
      <c r="O71">
        <v>2105</v>
      </c>
      <c r="P71">
        <f t="shared" si="11"/>
        <v>32.845999999999997</v>
      </c>
      <c r="Q71">
        <f t="shared" si="12"/>
        <v>15</v>
      </c>
      <c r="R71">
        <f t="shared" si="15"/>
        <v>-66.5</v>
      </c>
    </row>
    <row r="83" spans="14:17" x14ac:dyDescent="0.25">
      <c r="N83" s="2"/>
      <c r="O83" s="3"/>
      <c r="Q83" s="1"/>
    </row>
    <row r="84" spans="14:17" x14ac:dyDescent="0.25">
      <c r="N84" s="2"/>
      <c r="O84" s="3"/>
      <c r="Q84" s="1"/>
    </row>
    <row r="85" spans="14:17" x14ac:dyDescent="0.25">
      <c r="N85" s="2"/>
      <c r="O85" s="3"/>
      <c r="Q85" s="1"/>
    </row>
    <row r="86" spans="14:17" x14ac:dyDescent="0.25">
      <c r="N86" s="2"/>
      <c r="O86" s="3"/>
      <c r="Q86" s="1"/>
    </row>
    <row r="87" spans="14:17" x14ac:dyDescent="0.25">
      <c r="N87" s="2"/>
      <c r="O87" s="3"/>
      <c r="Q87" s="1"/>
    </row>
    <row r="88" spans="14:17" x14ac:dyDescent="0.25">
      <c r="N88" s="2"/>
      <c r="O88" s="3"/>
      <c r="Q88" s="1"/>
    </row>
    <row r="89" spans="14:17" x14ac:dyDescent="0.25">
      <c r="N89" s="2"/>
      <c r="O89" s="3"/>
      <c r="Q89" s="1"/>
    </row>
    <row r="90" spans="14:17" x14ac:dyDescent="0.25">
      <c r="N90" s="2"/>
      <c r="O90" s="3"/>
      <c r="Q90" s="1"/>
    </row>
    <row r="91" spans="14:17" x14ac:dyDescent="0.25">
      <c r="N91" s="2"/>
      <c r="O91" s="3"/>
      <c r="Q91" s="1"/>
    </row>
    <row r="92" spans="14:17" x14ac:dyDescent="0.25">
      <c r="N92" s="2"/>
      <c r="O92" s="3"/>
      <c r="Q92" s="1"/>
    </row>
    <row r="93" spans="14:17" x14ac:dyDescent="0.25">
      <c r="N93" s="2"/>
      <c r="O93" s="3"/>
      <c r="Q93" s="1"/>
    </row>
    <row r="94" spans="14:17" x14ac:dyDescent="0.25">
      <c r="N94" s="2"/>
      <c r="O94" s="3"/>
      <c r="Q94" s="1"/>
    </row>
    <row r="120" spans="14:17" x14ac:dyDescent="0.25">
      <c r="N120" s="2"/>
      <c r="O120" s="3"/>
      <c r="Q120" s="1"/>
    </row>
    <row r="121" spans="14:17" x14ac:dyDescent="0.25">
      <c r="N121" s="2"/>
      <c r="O121" s="3"/>
      <c r="Q121" s="1"/>
    </row>
    <row r="122" spans="14:17" x14ac:dyDescent="0.25">
      <c r="N122" s="2"/>
      <c r="O122" s="3"/>
      <c r="Q122" s="1"/>
    </row>
    <row r="123" spans="14:17" x14ac:dyDescent="0.25">
      <c r="N123" s="2"/>
      <c r="O123" s="3"/>
      <c r="Q123" s="1"/>
    </row>
    <row r="124" spans="14:17" x14ac:dyDescent="0.25">
      <c r="N124" s="2"/>
      <c r="O124" s="3"/>
      <c r="Q124" s="1"/>
    </row>
    <row r="125" spans="14:17" x14ac:dyDescent="0.25">
      <c r="N125" s="2"/>
      <c r="O125" s="3"/>
      <c r="Q125" s="1"/>
    </row>
    <row r="126" spans="14:17" x14ac:dyDescent="0.25">
      <c r="N126" s="2"/>
      <c r="O126" s="3"/>
      <c r="Q126" s="1"/>
    </row>
    <row r="127" spans="14:17" x14ac:dyDescent="0.25">
      <c r="N127" s="2"/>
      <c r="O127" s="3"/>
      <c r="Q127" s="1"/>
    </row>
    <row r="128" spans="14:17" x14ac:dyDescent="0.25">
      <c r="N128" s="2"/>
      <c r="O128" s="3"/>
      <c r="Q128" s="1"/>
    </row>
    <row r="129" spans="14:17" x14ac:dyDescent="0.25">
      <c r="N129" s="2"/>
      <c r="O129" s="3"/>
      <c r="Q129" s="1"/>
    </row>
    <row r="130" spans="14:17" x14ac:dyDescent="0.25">
      <c r="N130" s="2"/>
      <c r="O130" s="3"/>
      <c r="Q130" s="1"/>
    </row>
    <row r="131" spans="14:17" x14ac:dyDescent="0.25">
      <c r="N131" s="2"/>
      <c r="O131" s="3"/>
      <c r="Q131" s="1"/>
    </row>
    <row r="132" spans="14:17" x14ac:dyDescent="0.25">
      <c r="N132" s="2"/>
      <c r="O132" s="3"/>
      <c r="Q132" s="1"/>
    </row>
    <row r="133" spans="14:17" x14ac:dyDescent="0.25">
      <c r="N133" s="2"/>
      <c r="O133" s="3"/>
      <c r="Q133" s="1"/>
    </row>
    <row r="134" spans="14:17" x14ac:dyDescent="0.25">
      <c r="N134" s="2"/>
      <c r="O134" s="3"/>
      <c r="Q134" s="1"/>
    </row>
    <row r="135" spans="14:17" x14ac:dyDescent="0.25">
      <c r="N135" s="2"/>
      <c r="O135" s="3"/>
      <c r="Q135" s="1"/>
    </row>
    <row r="136" spans="14:17" x14ac:dyDescent="0.25">
      <c r="N136" s="2"/>
      <c r="O136" s="3"/>
      <c r="Q136" s="1"/>
    </row>
    <row r="137" spans="14:17" x14ac:dyDescent="0.25">
      <c r="N137" s="2"/>
      <c r="O137" s="3"/>
      <c r="Q137" s="1"/>
    </row>
  </sheetData>
  <mergeCells count="4">
    <mergeCell ref="A1:D1"/>
    <mergeCell ref="N1:Q1"/>
    <mergeCell ref="A21:D21"/>
    <mergeCell ref="N22:Q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05727-0D2E-4926-AB0A-AF14B8925E56}">
  <dimension ref="A1:S53"/>
  <sheetViews>
    <sheetView topLeftCell="N1" workbookViewId="0">
      <selection activeCell="E15" sqref="E15"/>
    </sheetView>
  </sheetViews>
  <sheetFormatPr defaultRowHeight="15" x14ac:dyDescent="0.25"/>
  <sheetData>
    <row r="1" spans="1:19" x14ac:dyDescent="0.25">
      <c r="A1" s="4" t="s">
        <v>11</v>
      </c>
      <c r="B1" s="4"/>
      <c r="C1" s="4"/>
      <c r="D1" s="4"/>
      <c r="E1">
        <v>0.06</v>
      </c>
      <c r="O1" s="4" t="s">
        <v>12</v>
      </c>
      <c r="P1" s="4"/>
      <c r="Q1" s="4"/>
      <c r="R1" s="4"/>
      <c r="S1">
        <v>9.1999999999999998E-2</v>
      </c>
    </row>
    <row r="2" spans="1:19" x14ac:dyDescent="0.25">
      <c r="A2" t="s">
        <v>0</v>
      </c>
      <c r="B2" t="s">
        <v>1</v>
      </c>
      <c r="C2" t="s">
        <v>2</v>
      </c>
      <c r="D2" t="s">
        <v>1</v>
      </c>
      <c r="O2" t="s">
        <v>0</v>
      </c>
      <c r="P2" t="s">
        <v>1</v>
      </c>
      <c r="Q2" t="s">
        <v>2</v>
      </c>
      <c r="R2" t="s">
        <v>1</v>
      </c>
    </row>
    <row r="3" spans="1:19" x14ac:dyDescent="0.25">
      <c r="A3">
        <v>44.597099999999998</v>
      </c>
      <c r="B3">
        <v>1307</v>
      </c>
      <c r="C3">
        <f t="shared" ref="C3:C27" si="0">A3/2</f>
        <v>22.298549999999999</v>
      </c>
      <c r="D3">
        <f>B3-1307</f>
        <v>0</v>
      </c>
      <c r="E3">
        <f t="shared" ref="E3:E7" si="1">D3</f>
        <v>0</v>
      </c>
      <c r="O3">
        <v>64.719800000000006</v>
      </c>
      <c r="P3">
        <v>1670</v>
      </c>
      <c r="Q3">
        <f t="shared" ref="Q3" si="2">O3/2</f>
        <v>32.359900000000003</v>
      </c>
      <c r="R3">
        <f>P3-1670</f>
        <v>0</v>
      </c>
      <c r="S3">
        <f t="shared" ref="S3:S11" si="3">R3</f>
        <v>0</v>
      </c>
    </row>
    <row r="4" spans="1:19" x14ac:dyDescent="0.25">
      <c r="A4">
        <v>44.616500000000002</v>
      </c>
      <c r="B4">
        <v>1420</v>
      </c>
      <c r="C4">
        <f t="shared" si="0"/>
        <v>22.308250000000001</v>
      </c>
      <c r="D4">
        <f t="shared" ref="D4:D27" si="4">B4-1307</f>
        <v>113</v>
      </c>
      <c r="E4">
        <f t="shared" si="1"/>
        <v>113</v>
      </c>
      <c r="O4">
        <v>64.7393</v>
      </c>
      <c r="P4">
        <v>1707</v>
      </c>
      <c r="Q4">
        <f t="shared" ref="Q4:Q53" si="5">O4/2</f>
        <v>32.36965</v>
      </c>
      <c r="R4">
        <f t="shared" ref="R4:R53" si="6">P4-1670</f>
        <v>37</v>
      </c>
      <c r="S4">
        <f t="shared" si="3"/>
        <v>37</v>
      </c>
    </row>
    <row r="5" spans="1:19" x14ac:dyDescent="0.25">
      <c r="A5">
        <v>44.636000000000003</v>
      </c>
      <c r="B5">
        <v>1399</v>
      </c>
      <c r="C5">
        <f t="shared" si="0"/>
        <v>22.318000000000001</v>
      </c>
      <c r="D5">
        <f t="shared" si="4"/>
        <v>92</v>
      </c>
      <c r="E5">
        <f t="shared" si="1"/>
        <v>92</v>
      </c>
      <c r="O5">
        <v>64.758700000000005</v>
      </c>
      <c r="P5">
        <v>1758</v>
      </c>
      <c r="Q5">
        <f t="shared" si="5"/>
        <v>32.379350000000002</v>
      </c>
      <c r="R5">
        <f t="shared" si="6"/>
        <v>88</v>
      </c>
      <c r="S5">
        <f t="shared" si="3"/>
        <v>88</v>
      </c>
    </row>
    <row r="6" spans="1:19" x14ac:dyDescent="0.25">
      <c r="A6">
        <v>44.6554</v>
      </c>
      <c r="B6">
        <v>1386</v>
      </c>
      <c r="C6">
        <f t="shared" si="0"/>
        <v>22.3277</v>
      </c>
      <c r="D6">
        <f t="shared" si="4"/>
        <v>79</v>
      </c>
      <c r="E6">
        <f t="shared" si="1"/>
        <v>79</v>
      </c>
      <c r="O6">
        <v>64.778199999999998</v>
      </c>
      <c r="P6">
        <v>1734</v>
      </c>
      <c r="Q6">
        <f t="shared" si="5"/>
        <v>32.389099999999999</v>
      </c>
      <c r="R6">
        <f t="shared" si="6"/>
        <v>64</v>
      </c>
      <c r="S6">
        <f t="shared" si="3"/>
        <v>64</v>
      </c>
    </row>
    <row r="7" spans="1:19" x14ac:dyDescent="0.25">
      <c r="A7">
        <v>44.674799999999998</v>
      </c>
      <c r="B7">
        <v>1365</v>
      </c>
      <c r="C7">
        <f t="shared" si="0"/>
        <v>22.337399999999999</v>
      </c>
      <c r="D7">
        <f t="shared" si="4"/>
        <v>58</v>
      </c>
      <c r="E7">
        <f t="shared" si="1"/>
        <v>58</v>
      </c>
      <c r="O7">
        <v>64.797600000000003</v>
      </c>
      <c r="P7">
        <v>1756</v>
      </c>
      <c r="Q7">
        <f t="shared" si="5"/>
        <v>32.398800000000001</v>
      </c>
      <c r="R7">
        <f t="shared" si="6"/>
        <v>86</v>
      </c>
      <c r="S7">
        <f t="shared" si="3"/>
        <v>86</v>
      </c>
    </row>
    <row r="8" spans="1:19" x14ac:dyDescent="0.25">
      <c r="A8">
        <v>44.694299999999998</v>
      </c>
      <c r="B8">
        <v>1483</v>
      </c>
      <c r="C8">
        <f t="shared" si="0"/>
        <v>22.347149999999999</v>
      </c>
      <c r="D8">
        <f t="shared" si="4"/>
        <v>176</v>
      </c>
      <c r="E8">
        <f>D8</f>
        <v>176</v>
      </c>
      <c r="O8">
        <v>64.817099999999996</v>
      </c>
      <c r="P8">
        <v>1942</v>
      </c>
      <c r="Q8">
        <f t="shared" si="5"/>
        <v>32.408549999999998</v>
      </c>
      <c r="R8">
        <f t="shared" si="6"/>
        <v>272</v>
      </c>
      <c r="S8">
        <f t="shared" si="3"/>
        <v>272</v>
      </c>
    </row>
    <row r="9" spans="1:19" x14ac:dyDescent="0.25">
      <c r="A9">
        <v>44.713700000000003</v>
      </c>
      <c r="B9">
        <v>1574</v>
      </c>
      <c r="C9">
        <f t="shared" si="0"/>
        <v>22.356850000000001</v>
      </c>
      <c r="D9">
        <f t="shared" si="4"/>
        <v>267</v>
      </c>
      <c r="E9">
        <f>D9-D3/2</f>
        <v>267</v>
      </c>
      <c r="O9">
        <v>64.836500000000001</v>
      </c>
      <c r="P9">
        <v>1789</v>
      </c>
      <c r="Q9">
        <f t="shared" si="5"/>
        <v>32.41825</v>
      </c>
      <c r="R9">
        <f t="shared" si="6"/>
        <v>119</v>
      </c>
      <c r="S9">
        <f t="shared" si="3"/>
        <v>119</v>
      </c>
    </row>
    <row r="10" spans="1:19" x14ac:dyDescent="0.25">
      <c r="A10">
        <v>44.733199999999997</v>
      </c>
      <c r="B10">
        <v>1619</v>
      </c>
      <c r="C10">
        <f t="shared" si="0"/>
        <v>22.366599999999998</v>
      </c>
      <c r="D10">
        <f t="shared" si="4"/>
        <v>312</v>
      </c>
      <c r="E10">
        <f t="shared" ref="E10:E27" si="7">D10-D4/2</f>
        <v>255.5</v>
      </c>
      <c r="O10">
        <v>64.855900000000005</v>
      </c>
      <c r="P10">
        <v>1904</v>
      </c>
      <c r="Q10">
        <f t="shared" si="5"/>
        <v>32.427950000000003</v>
      </c>
      <c r="R10">
        <f t="shared" si="6"/>
        <v>234</v>
      </c>
      <c r="S10">
        <f t="shared" si="3"/>
        <v>234</v>
      </c>
    </row>
    <row r="11" spans="1:19" x14ac:dyDescent="0.25">
      <c r="A11">
        <v>44.752600000000001</v>
      </c>
      <c r="B11">
        <v>1726</v>
      </c>
      <c r="C11">
        <f t="shared" si="0"/>
        <v>22.376300000000001</v>
      </c>
      <c r="D11">
        <f t="shared" si="4"/>
        <v>419</v>
      </c>
      <c r="E11">
        <f t="shared" si="7"/>
        <v>373</v>
      </c>
      <c r="O11">
        <v>64.875399999999999</v>
      </c>
      <c r="P11">
        <v>1940</v>
      </c>
      <c r="Q11">
        <f t="shared" si="5"/>
        <v>32.4377</v>
      </c>
      <c r="R11">
        <f t="shared" si="6"/>
        <v>270</v>
      </c>
      <c r="S11">
        <f t="shared" si="3"/>
        <v>270</v>
      </c>
    </row>
    <row r="12" spans="1:19" x14ac:dyDescent="0.25">
      <c r="A12">
        <v>44.771999999999998</v>
      </c>
      <c r="B12">
        <v>1748</v>
      </c>
      <c r="C12">
        <f t="shared" si="0"/>
        <v>22.385999999999999</v>
      </c>
      <c r="D12">
        <f t="shared" si="4"/>
        <v>441</v>
      </c>
      <c r="E12">
        <f t="shared" si="7"/>
        <v>401.5</v>
      </c>
      <c r="O12">
        <v>64.894800000000004</v>
      </c>
      <c r="P12">
        <v>1923</v>
      </c>
      <c r="Q12">
        <f t="shared" si="5"/>
        <v>32.447400000000002</v>
      </c>
      <c r="R12">
        <f t="shared" si="6"/>
        <v>253</v>
      </c>
      <c r="S12">
        <f>R12</f>
        <v>253</v>
      </c>
    </row>
    <row r="13" spans="1:19" x14ac:dyDescent="0.25">
      <c r="A13">
        <v>44.791499999999999</v>
      </c>
      <c r="B13">
        <v>1700</v>
      </c>
      <c r="C13">
        <f t="shared" si="0"/>
        <v>22.39575</v>
      </c>
      <c r="D13">
        <f t="shared" si="4"/>
        <v>393</v>
      </c>
      <c r="E13">
        <f t="shared" si="7"/>
        <v>364</v>
      </c>
      <c r="O13">
        <v>64.914299999999997</v>
      </c>
      <c r="P13">
        <v>2005</v>
      </c>
      <c r="Q13">
        <f t="shared" si="5"/>
        <v>32.457149999999999</v>
      </c>
      <c r="R13">
        <f t="shared" si="6"/>
        <v>335</v>
      </c>
      <c r="S13">
        <f>R13-R3/2</f>
        <v>335</v>
      </c>
    </row>
    <row r="14" spans="1:19" x14ac:dyDescent="0.25">
      <c r="A14">
        <v>44.810899999999997</v>
      </c>
      <c r="B14">
        <v>1743</v>
      </c>
      <c r="C14">
        <f t="shared" si="0"/>
        <v>22.405449999999998</v>
      </c>
      <c r="D14">
        <f t="shared" si="4"/>
        <v>436</v>
      </c>
      <c r="E14">
        <f t="shared" si="7"/>
        <v>348</v>
      </c>
      <c r="O14">
        <v>64.933700000000002</v>
      </c>
      <c r="P14">
        <v>1972</v>
      </c>
      <c r="Q14">
        <f t="shared" si="5"/>
        <v>32.466850000000001</v>
      </c>
      <c r="R14">
        <f t="shared" si="6"/>
        <v>302</v>
      </c>
      <c r="S14">
        <f t="shared" ref="S14:S53" si="8">R14-R4/2</f>
        <v>283.5</v>
      </c>
    </row>
    <row r="15" spans="1:19" x14ac:dyDescent="0.25">
      <c r="A15">
        <v>44.830399999999997</v>
      </c>
      <c r="B15">
        <v>1863</v>
      </c>
      <c r="C15">
        <f t="shared" si="0"/>
        <v>22.415199999999999</v>
      </c>
      <c r="D15">
        <f t="shared" si="4"/>
        <v>556</v>
      </c>
      <c r="E15">
        <f t="shared" si="7"/>
        <v>422.5</v>
      </c>
      <c r="O15">
        <v>64.953199999999995</v>
      </c>
      <c r="P15">
        <v>1969</v>
      </c>
      <c r="Q15">
        <f t="shared" si="5"/>
        <v>32.476599999999998</v>
      </c>
      <c r="R15">
        <f t="shared" si="6"/>
        <v>299</v>
      </c>
      <c r="S15">
        <f t="shared" si="8"/>
        <v>255</v>
      </c>
    </row>
    <row r="16" spans="1:19" x14ac:dyDescent="0.25">
      <c r="A16">
        <v>44.849800000000002</v>
      </c>
      <c r="B16">
        <v>1857</v>
      </c>
      <c r="C16">
        <f t="shared" si="0"/>
        <v>22.424900000000001</v>
      </c>
      <c r="D16">
        <f t="shared" si="4"/>
        <v>550</v>
      </c>
      <c r="E16">
        <f t="shared" si="7"/>
        <v>394</v>
      </c>
      <c r="O16">
        <v>64.9726</v>
      </c>
      <c r="P16">
        <v>2121</v>
      </c>
      <c r="Q16">
        <f t="shared" si="5"/>
        <v>32.4863</v>
      </c>
      <c r="R16">
        <f t="shared" si="6"/>
        <v>451</v>
      </c>
      <c r="S16">
        <f t="shared" si="8"/>
        <v>419</v>
      </c>
    </row>
    <row r="17" spans="1:19" x14ac:dyDescent="0.25">
      <c r="A17">
        <v>44.869300000000003</v>
      </c>
      <c r="B17">
        <v>1824</v>
      </c>
      <c r="C17">
        <f t="shared" si="0"/>
        <v>22.434650000000001</v>
      </c>
      <c r="D17">
        <f t="shared" si="4"/>
        <v>517</v>
      </c>
      <c r="E17">
        <f t="shared" si="7"/>
        <v>307.5</v>
      </c>
      <c r="O17">
        <v>64.992000000000004</v>
      </c>
      <c r="P17">
        <v>2201</v>
      </c>
      <c r="Q17">
        <f t="shared" si="5"/>
        <v>32.496000000000002</v>
      </c>
      <c r="R17">
        <f t="shared" si="6"/>
        <v>531</v>
      </c>
      <c r="S17">
        <f t="shared" si="8"/>
        <v>488</v>
      </c>
    </row>
    <row r="18" spans="1:19" x14ac:dyDescent="0.25">
      <c r="A18">
        <v>44.8887</v>
      </c>
      <c r="B18">
        <v>1769</v>
      </c>
      <c r="C18">
        <f t="shared" si="0"/>
        <v>22.44435</v>
      </c>
      <c r="D18">
        <f t="shared" si="4"/>
        <v>462</v>
      </c>
      <c r="E18">
        <f t="shared" si="7"/>
        <v>241.5</v>
      </c>
      <c r="O18">
        <v>65.011499999999998</v>
      </c>
      <c r="P18">
        <v>2370</v>
      </c>
      <c r="Q18">
        <f t="shared" si="5"/>
        <v>32.505749999999999</v>
      </c>
      <c r="R18">
        <f t="shared" si="6"/>
        <v>700</v>
      </c>
      <c r="S18">
        <f t="shared" si="8"/>
        <v>564</v>
      </c>
    </row>
    <row r="19" spans="1:19" x14ac:dyDescent="0.25">
      <c r="A19">
        <v>44.908099999999997</v>
      </c>
      <c r="B19">
        <v>1716</v>
      </c>
      <c r="C19">
        <f t="shared" si="0"/>
        <v>22.454049999999999</v>
      </c>
      <c r="D19">
        <f t="shared" si="4"/>
        <v>409</v>
      </c>
      <c r="E19">
        <f t="shared" si="7"/>
        <v>212.5</v>
      </c>
      <c r="O19">
        <v>65.030900000000003</v>
      </c>
      <c r="P19">
        <v>2675</v>
      </c>
      <c r="Q19">
        <f t="shared" si="5"/>
        <v>32.515450000000001</v>
      </c>
      <c r="R19">
        <f t="shared" si="6"/>
        <v>1005</v>
      </c>
      <c r="S19">
        <f t="shared" si="8"/>
        <v>945.5</v>
      </c>
    </row>
    <row r="20" spans="1:19" x14ac:dyDescent="0.25">
      <c r="A20">
        <v>44.927599999999998</v>
      </c>
      <c r="B20">
        <v>1646</v>
      </c>
      <c r="C20">
        <f t="shared" si="0"/>
        <v>22.463799999999999</v>
      </c>
      <c r="D20">
        <f t="shared" si="4"/>
        <v>339</v>
      </c>
      <c r="E20">
        <f t="shared" si="7"/>
        <v>121</v>
      </c>
      <c r="O20">
        <v>65.050399999999996</v>
      </c>
      <c r="P20">
        <v>3105</v>
      </c>
      <c r="Q20">
        <f t="shared" si="5"/>
        <v>32.525199999999998</v>
      </c>
      <c r="R20">
        <f t="shared" si="6"/>
        <v>1435</v>
      </c>
      <c r="S20">
        <f t="shared" si="8"/>
        <v>1318</v>
      </c>
    </row>
    <row r="21" spans="1:19" x14ac:dyDescent="0.25">
      <c r="A21">
        <v>44.947000000000003</v>
      </c>
      <c r="B21">
        <v>1564</v>
      </c>
      <c r="C21">
        <f t="shared" si="0"/>
        <v>22.473500000000001</v>
      </c>
      <c r="D21">
        <f t="shared" si="4"/>
        <v>257</v>
      </c>
      <c r="E21">
        <f t="shared" si="7"/>
        <v>-21</v>
      </c>
      <c r="O21">
        <v>65.069800000000001</v>
      </c>
      <c r="P21">
        <v>3770</v>
      </c>
      <c r="Q21">
        <f t="shared" si="5"/>
        <v>32.5349</v>
      </c>
      <c r="R21">
        <f t="shared" si="6"/>
        <v>2100</v>
      </c>
      <c r="S21">
        <f t="shared" si="8"/>
        <v>1965</v>
      </c>
    </row>
    <row r="22" spans="1:19" x14ac:dyDescent="0.25">
      <c r="A22">
        <v>44.966500000000003</v>
      </c>
      <c r="B22">
        <v>1598</v>
      </c>
      <c r="C22">
        <f t="shared" si="0"/>
        <v>22.483250000000002</v>
      </c>
      <c r="D22">
        <f t="shared" si="4"/>
        <v>291</v>
      </c>
      <c r="E22">
        <f t="shared" si="7"/>
        <v>16</v>
      </c>
      <c r="O22">
        <v>65.089299999999994</v>
      </c>
      <c r="P22">
        <v>4543</v>
      </c>
      <c r="Q22">
        <f t="shared" si="5"/>
        <v>32.544649999999997</v>
      </c>
      <c r="R22">
        <f t="shared" si="6"/>
        <v>2873</v>
      </c>
      <c r="S22">
        <f t="shared" si="8"/>
        <v>2746.5</v>
      </c>
    </row>
    <row r="23" spans="1:19" x14ac:dyDescent="0.25">
      <c r="A23">
        <v>44.985900000000001</v>
      </c>
      <c r="B23">
        <v>1585</v>
      </c>
      <c r="C23">
        <f t="shared" si="0"/>
        <v>22.49295</v>
      </c>
      <c r="D23">
        <f t="shared" si="4"/>
        <v>278</v>
      </c>
      <c r="E23">
        <f t="shared" si="7"/>
        <v>19.5</v>
      </c>
      <c r="O23">
        <v>65.108699999999999</v>
      </c>
      <c r="P23">
        <v>5433</v>
      </c>
      <c r="Q23">
        <f t="shared" si="5"/>
        <v>32.554349999999999</v>
      </c>
      <c r="R23">
        <f t="shared" si="6"/>
        <v>3763</v>
      </c>
      <c r="S23">
        <f t="shared" si="8"/>
        <v>3595.5</v>
      </c>
    </row>
    <row r="24" spans="1:19" x14ac:dyDescent="0.25">
      <c r="A24">
        <v>45.005400000000002</v>
      </c>
      <c r="B24">
        <v>1500</v>
      </c>
      <c r="C24">
        <f t="shared" si="0"/>
        <v>22.502700000000001</v>
      </c>
      <c r="D24">
        <f t="shared" si="4"/>
        <v>193</v>
      </c>
      <c r="E24">
        <f t="shared" si="7"/>
        <v>-38</v>
      </c>
      <c r="O24">
        <v>65.128100000000003</v>
      </c>
      <c r="P24">
        <v>6100</v>
      </c>
      <c r="Q24">
        <f t="shared" si="5"/>
        <v>32.564050000000002</v>
      </c>
      <c r="R24">
        <f t="shared" si="6"/>
        <v>4430</v>
      </c>
      <c r="S24">
        <f t="shared" si="8"/>
        <v>4279</v>
      </c>
    </row>
    <row r="25" spans="1:19" x14ac:dyDescent="0.25">
      <c r="A25">
        <v>45.024799999999999</v>
      </c>
      <c r="B25">
        <v>1523</v>
      </c>
      <c r="C25">
        <f t="shared" si="0"/>
        <v>22.5124</v>
      </c>
      <c r="D25">
        <f t="shared" si="4"/>
        <v>216</v>
      </c>
      <c r="E25">
        <f t="shared" si="7"/>
        <v>11.5</v>
      </c>
      <c r="O25">
        <v>65.147599999999997</v>
      </c>
      <c r="P25">
        <v>6464</v>
      </c>
      <c r="Q25">
        <f t="shared" si="5"/>
        <v>32.573799999999999</v>
      </c>
      <c r="R25">
        <f t="shared" si="6"/>
        <v>4794</v>
      </c>
      <c r="S25">
        <f t="shared" si="8"/>
        <v>4644.5</v>
      </c>
    </row>
    <row r="26" spans="1:19" x14ac:dyDescent="0.25">
      <c r="A26">
        <v>45.044199999999996</v>
      </c>
      <c r="B26">
        <v>1403</v>
      </c>
      <c r="C26">
        <f t="shared" si="0"/>
        <v>22.522099999999998</v>
      </c>
      <c r="D26">
        <f t="shared" si="4"/>
        <v>96</v>
      </c>
      <c r="E26">
        <f t="shared" si="7"/>
        <v>-73.5</v>
      </c>
      <c r="O26">
        <v>65.167000000000002</v>
      </c>
      <c r="P26">
        <v>6455</v>
      </c>
      <c r="Q26">
        <f t="shared" si="5"/>
        <v>32.583500000000001</v>
      </c>
      <c r="R26">
        <f t="shared" si="6"/>
        <v>4785</v>
      </c>
      <c r="S26">
        <f t="shared" si="8"/>
        <v>4559.5</v>
      </c>
    </row>
    <row r="27" spans="1:19" x14ac:dyDescent="0.25">
      <c r="A27">
        <v>45.063699999999997</v>
      </c>
      <c r="B27">
        <v>1359</v>
      </c>
      <c r="C27">
        <f t="shared" si="0"/>
        <v>22.531849999999999</v>
      </c>
      <c r="D27">
        <f t="shared" si="4"/>
        <v>52</v>
      </c>
      <c r="E27">
        <f t="shared" si="7"/>
        <v>-76.5</v>
      </c>
      <c r="O27">
        <v>65.186499999999995</v>
      </c>
      <c r="P27">
        <v>6074</v>
      </c>
      <c r="Q27">
        <f t="shared" si="5"/>
        <v>32.593249999999998</v>
      </c>
      <c r="R27">
        <f t="shared" si="6"/>
        <v>4404</v>
      </c>
      <c r="S27">
        <f t="shared" si="8"/>
        <v>4138.5</v>
      </c>
    </row>
    <row r="28" spans="1:19" x14ac:dyDescent="0.25">
      <c r="O28">
        <v>65.2059</v>
      </c>
      <c r="P28">
        <v>5493</v>
      </c>
      <c r="Q28">
        <f t="shared" si="5"/>
        <v>32.60295</v>
      </c>
      <c r="R28">
        <f t="shared" si="6"/>
        <v>3823</v>
      </c>
      <c r="S28">
        <f t="shared" si="8"/>
        <v>3473</v>
      </c>
    </row>
    <row r="29" spans="1:19" x14ac:dyDescent="0.25">
      <c r="O29">
        <v>65.225300000000004</v>
      </c>
      <c r="P29">
        <v>4933</v>
      </c>
      <c r="Q29">
        <f t="shared" si="5"/>
        <v>32.612650000000002</v>
      </c>
      <c r="R29">
        <f t="shared" si="6"/>
        <v>3263</v>
      </c>
      <c r="S29">
        <f t="shared" si="8"/>
        <v>2760.5</v>
      </c>
    </row>
    <row r="30" spans="1:19" x14ac:dyDescent="0.25">
      <c r="O30">
        <v>65.244799999999998</v>
      </c>
      <c r="P30">
        <v>4601</v>
      </c>
      <c r="Q30">
        <f t="shared" si="5"/>
        <v>32.622399999999999</v>
      </c>
      <c r="R30">
        <f t="shared" si="6"/>
        <v>2931</v>
      </c>
      <c r="S30">
        <f t="shared" si="8"/>
        <v>2213.5</v>
      </c>
    </row>
    <row r="31" spans="1:19" x14ac:dyDescent="0.25">
      <c r="O31">
        <v>65.264200000000002</v>
      </c>
      <c r="P31">
        <v>4185</v>
      </c>
      <c r="Q31">
        <f t="shared" si="5"/>
        <v>32.632100000000001</v>
      </c>
      <c r="R31">
        <f t="shared" si="6"/>
        <v>2515</v>
      </c>
      <c r="S31">
        <f t="shared" si="8"/>
        <v>1465</v>
      </c>
    </row>
    <row r="32" spans="1:19" x14ac:dyDescent="0.25">
      <c r="O32">
        <v>65.283699999999996</v>
      </c>
      <c r="P32">
        <v>4213</v>
      </c>
      <c r="Q32">
        <f t="shared" si="5"/>
        <v>32.641849999999998</v>
      </c>
      <c r="R32">
        <f t="shared" si="6"/>
        <v>2543</v>
      </c>
      <c r="S32">
        <f t="shared" si="8"/>
        <v>1106.5</v>
      </c>
    </row>
    <row r="33" spans="15:19" x14ac:dyDescent="0.25">
      <c r="O33">
        <v>65.303100000000001</v>
      </c>
      <c r="P33">
        <v>4256</v>
      </c>
      <c r="Q33">
        <f t="shared" si="5"/>
        <v>32.65155</v>
      </c>
      <c r="R33">
        <f t="shared" si="6"/>
        <v>2586</v>
      </c>
      <c r="S33">
        <f t="shared" si="8"/>
        <v>704.5</v>
      </c>
    </row>
    <row r="34" spans="15:19" x14ac:dyDescent="0.25">
      <c r="O34">
        <v>65.322599999999994</v>
      </c>
      <c r="P34">
        <v>4413</v>
      </c>
      <c r="Q34">
        <f t="shared" si="5"/>
        <v>32.661299999999997</v>
      </c>
      <c r="R34">
        <f t="shared" si="6"/>
        <v>2743</v>
      </c>
      <c r="S34">
        <f t="shared" si="8"/>
        <v>528</v>
      </c>
    </row>
    <row r="35" spans="15:19" x14ac:dyDescent="0.25">
      <c r="O35">
        <v>65.341999999999999</v>
      </c>
      <c r="P35">
        <v>4379</v>
      </c>
      <c r="Q35">
        <f t="shared" si="5"/>
        <v>32.670999999999999</v>
      </c>
      <c r="R35">
        <f t="shared" si="6"/>
        <v>2709</v>
      </c>
      <c r="S35">
        <f t="shared" si="8"/>
        <v>312</v>
      </c>
    </row>
    <row r="36" spans="15:19" x14ac:dyDescent="0.25">
      <c r="O36">
        <v>65.361400000000003</v>
      </c>
      <c r="P36">
        <v>4133</v>
      </c>
      <c r="Q36">
        <f t="shared" si="5"/>
        <v>32.680700000000002</v>
      </c>
      <c r="R36">
        <f t="shared" si="6"/>
        <v>2463</v>
      </c>
      <c r="S36">
        <f t="shared" si="8"/>
        <v>70.5</v>
      </c>
    </row>
    <row r="37" spans="15:19" x14ac:dyDescent="0.25">
      <c r="O37">
        <v>65.380899999999997</v>
      </c>
      <c r="P37">
        <v>3888</v>
      </c>
      <c r="Q37">
        <f t="shared" si="5"/>
        <v>32.690449999999998</v>
      </c>
      <c r="R37">
        <f t="shared" si="6"/>
        <v>2218</v>
      </c>
      <c r="S37">
        <f t="shared" si="8"/>
        <v>16</v>
      </c>
    </row>
    <row r="38" spans="15:19" x14ac:dyDescent="0.25">
      <c r="O38">
        <v>65.400300000000001</v>
      </c>
      <c r="P38">
        <v>3308</v>
      </c>
      <c r="Q38">
        <f t="shared" si="5"/>
        <v>32.700150000000001</v>
      </c>
      <c r="R38">
        <f t="shared" si="6"/>
        <v>1638</v>
      </c>
      <c r="S38">
        <f t="shared" si="8"/>
        <v>-273.5</v>
      </c>
    </row>
    <row r="39" spans="15:19" x14ac:dyDescent="0.25">
      <c r="O39">
        <v>65.419799999999995</v>
      </c>
      <c r="P39">
        <v>2882</v>
      </c>
      <c r="Q39">
        <f t="shared" si="5"/>
        <v>32.709899999999998</v>
      </c>
      <c r="R39">
        <f t="shared" si="6"/>
        <v>1212</v>
      </c>
      <c r="S39">
        <f t="shared" si="8"/>
        <v>-419.5</v>
      </c>
    </row>
    <row r="40" spans="15:19" x14ac:dyDescent="0.25">
      <c r="O40">
        <v>65.4392</v>
      </c>
      <c r="P40">
        <v>2639</v>
      </c>
      <c r="Q40">
        <f t="shared" si="5"/>
        <v>32.7196</v>
      </c>
      <c r="R40">
        <f t="shared" si="6"/>
        <v>969</v>
      </c>
      <c r="S40">
        <f t="shared" si="8"/>
        <v>-496.5</v>
      </c>
    </row>
    <row r="41" spans="15:19" x14ac:dyDescent="0.25">
      <c r="O41">
        <v>65.458699999999993</v>
      </c>
      <c r="P41">
        <v>2278</v>
      </c>
      <c r="Q41">
        <f t="shared" si="5"/>
        <v>32.729349999999997</v>
      </c>
      <c r="R41">
        <f t="shared" si="6"/>
        <v>608</v>
      </c>
      <c r="S41">
        <f t="shared" si="8"/>
        <v>-649.5</v>
      </c>
    </row>
    <row r="42" spans="15:19" x14ac:dyDescent="0.25">
      <c r="O42">
        <v>65.478099999999998</v>
      </c>
      <c r="P42">
        <v>2117</v>
      </c>
      <c r="Q42">
        <f t="shared" si="5"/>
        <v>32.739049999999999</v>
      </c>
      <c r="R42">
        <f t="shared" si="6"/>
        <v>447</v>
      </c>
      <c r="S42">
        <f t="shared" si="8"/>
        <v>-824.5</v>
      </c>
    </row>
    <row r="43" spans="15:19" x14ac:dyDescent="0.25">
      <c r="O43">
        <v>65.497500000000002</v>
      </c>
      <c r="P43">
        <v>2024</v>
      </c>
      <c r="Q43">
        <f t="shared" si="5"/>
        <v>32.748750000000001</v>
      </c>
      <c r="R43">
        <f t="shared" si="6"/>
        <v>354</v>
      </c>
      <c r="S43">
        <f t="shared" si="8"/>
        <v>-939</v>
      </c>
    </row>
    <row r="44" spans="15:19" x14ac:dyDescent="0.25">
      <c r="O44">
        <v>65.516999999999996</v>
      </c>
      <c r="P44">
        <v>1971</v>
      </c>
      <c r="Q44">
        <f t="shared" si="5"/>
        <v>32.758499999999998</v>
      </c>
      <c r="R44">
        <f t="shared" si="6"/>
        <v>301</v>
      </c>
      <c r="S44">
        <f t="shared" si="8"/>
        <v>-1070.5</v>
      </c>
    </row>
    <row r="45" spans="15:19" x14ac:dyDescent="0.25">
      <c r="O45">
        <v>65.5364</v>
      </c>
      <c r="P45">
        <v>1831</v>
      </c>
      <c r="Q45">
        <f t="shared" si="5"/>
        <v>32.7682</v>
      </c>
      <c r="R45">
        <f t="shared" si="6"/>
        <v>161</v>
      </c>
      <c r="S45">
        <f t="shared" si="8"/>
        <v>-1193.5</v>
      </c>
    </row>
    <row r="46" spans="15:19" x14ac:dyDescent="0.25">
      <c r="O46">
        <v>65.555899999999994</v>
      </c>
      <c r="P46">
        <v>1877</v>
      </c>
      <c r="Q46">
        <f t="shared" si="5"/>
        <v>32.777949999999997</v>
      </c>
      <c r="R46">
        <f t="shared" si="6"/>
        <v>207</v>
      </c>
      <c r="S46">
        <f t="shared" si="8"/>
        <v>-1024.5</v>
      </c>
    </row>
    <row r="47" spans="15:19" x14ac:dyDescent="0.25">
      <c r="O47">
        <v>65.575299999999999</v>
      </c>
      <c r="P47">
        <v>1795</v>
      </c>
      <c r="Q47">
        <f t="shared" si="5"/>
        <v>32.787649999999999</v>
      </c>
      <c r="R47">
        <f t="shared" si="6"/>
        <v>125</v>
      </c>
      <c r="S47">
        <f t="shared" si="8"/>
        <v>-984</v>
      </c>
    </row>
    <row r="48" spans="15:19" x14ac:dyDescent="0.25">
      <c r="O48">
        <v>65.594800000000006</v>
      </c>
      <c r="P48">
        <v>1822</v>
      </c>
      <c r="Q48">
        <f t="shared" si="5"/>
        <v>32.797400000000003</v>
      </c>
      <c r="R48">
        <f t="shared" si="6"/>
        <v>152</v>
      </c>
      <c r="S48">
        <f t="shared" si="8"/>
        <v>-667</v>
      </c>
    </row>
    <row r="49" spans="15:19" x14ac:dyDescent="0.25">
      <c r="O49">
        <v>65.614199999999997</v>
      </c>
      <c r="P49">
        <v>1861</v>
      </c>
      <c r="Q49">
        <f t="shared" si="5"/>
        <v>32.807099999999998</v>
      </c>
      <c r="R49">
        <f t="shared" si="6"/>
        <v>191</v>
      </c>
      <c r="S49">
        <f t="shared" si="8"/>
        <v>-415</v>
      </c>
    </row>
    <row r="50" spans="15:19" x14ac:dyDescent="0.25">
      <c r="O50">
        <v>65.633600000000001</v>
      </c>
      <c r="P50">
        <v>1777</v>
      </c>
      <c r="Q50">
        <f t="shared" si="5"/>
        <v>32.816800000000001</v>
      </c>
      <c r="R50">
        <f t="shared" si="6"/>
        <v>107</v>
      </c>
      <c r="S50">
        <f t="shared" si="8"/>
        <v>-377.5</v>
      </c>
    </row>
    <row r="51" spans="15:19" x14ac:dyDescent="0.25">
      <c r="O51">
        <v>65.653099999999995</v>
      </c>
      <c r="P51">
        <v>1798</v>
      </c>
      <c r="Q51">
        <f t="shared" si="5"/>
        <v>32.826549999999997</v>
      </c>
      <c r="R51">
        <f t="shared" si="6"/>
        <v>128</v>
      </c>
      <c r="S51">
        <f t="shared" si="8"/>
        <v>-176</v>
      </c>
    </row>
    <row r="52" spans="15:19" x14ac:dyDescent="0.25">
      <c r="O52">
        <v>65.672499999999999</v>
      </c>
      <c r="P52">
        <v>1826</v>
      </c>
      <c r="Q52">
        <f t="shared" si="5"/>
        <v>32.83625</v>
      </c>
      <c r="R52">
        <f t="shared" si="6"/>
        <v>156</v>
      </c>
      <c r="S52">
        <f t="shared" si="8"/>
        <v>-67.5</v>
      </c>
    </row>
    <row r="53" spans="15:19" x14ac:dyDescent="0.25">
      <c r="O53">
        <v>65.691999999999993</v>
      </c>
      <c r="P53">
        <v>1681</v>
      </c>
      <c r="Q53">
        <f t="shared" si="5"/>
        <v>32.845999999999997</v>
      </c>
      <c r="R53">
        <f t="shared" si="6"/>
        <v>11</v>
      </c>
      <c r="S53">
        <f t="shared" si="8"/>
        <v>-166</v>
      </c>
    </row>
  </sheetData>
  <mergeCells count="2">
    <mergeCell ref="A1:D1"/>
    <mergeCell ref="O1:R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809F-8BC5-450D-A9CF-7CCF5D1369AF}">
  <dimension ref="A1:S83"/>
  <sheetViews>
    <sheetView topLeftCell="O31" workbookViewId="0">
      <selection activeCell="W24" sqref="W24"/>
    </sheetView>
  </sheetViews>
  <sheetFormatPr defaultRowHeight="15" x14ac:dyDescent="0.25"/>
  <sheetData>
    <row r="1" spans="1:19" x14ac:dyDescent="0.25">
      <c r="A1" s="4" t="s">
        <v>13</v>
      </c>
      <c r="B1" s="4"/>
      <c r="C1" s="4"/>
      <c r="D1" s="4"/>
      <c r="E1">
        <v>0.06</v>
      </c>
      <c r="O1" s="4" t="s">
        <v>14</v>
      </c>
      <c r="P1" s="4"/>
      <c r="Q1" s="4"/>
      <c r="R1" s="4"/>
      <c r="S1">
        <v>0.06</v>
      </c>
    </row>
    <row r="2" spans="1:19" x14ac:dyDescent="0.25">
      <c r="A2" t="s">
        <v>0</v>
      </c>
      <c r="B2" t="s">
        <v>1</v>
      </c>
      <c r="C2" t="s">
        <v>2</v>
      </c>
      <c r="D2" t="s">
        <v>1</v>
      </c>
      <c r="O2" t="s">
        <v>0</v>
      </c>
      <c r="P2" t="s">
        <v>1</v>
      </c>
      <c r="Q2" t="s">
        <v>2</v>
      </c>
      <c r="R2" t="s">
        <v>1</v>
      </c>
    </row>
    <row r="3" spans="1:19" x14ac:dyDescent="0.25">
      <c r="A3">
        <v>43.274999999999999</v>
      </c>
      <c r="B3">
        <v>5101</v>
      </c>
      <c r="C3">
        <f t="shared" ref="C3:C23" si="0">A3/2</f>
        <v>21.637499999999999</v>
      </c>
      <c r="D3">
        <f>B3-5101</f>
        <v>0</v>
      </c>
      <c r="E3">
        <f t="shared" ref="E3:E7" si="1">D3</f>
        <v>0</v>
      </c>
      <c r="O3">
        <v>43.819400000000002</v>
      </c>
      <c r="P3">
        <v>5156</v>
      </c>
      <c r="Q3">
        <f t="shared" ref="Q3:Q27" si="2">O3/2</f>
        <v>21.909700000000001</v>
      </c>
      <c r="R3">
        <f>P3-5156</f>
        <v>0</v>
      </c>
      <c r="S3">
        <f t="shared" ref="S3:S7" si="3">R3</f>
        <v>0</v>
      </c>
    </row>
    <row r="4" spans="1:19" x14ac:dyDescent="0.25">
      <c r="A4">
        <v>43.294400000000003</v>
      </c>
      <c r="B4">
        <v>5288</v>
      </c>
      <c r="C4">
        <f t="shared" si="0"/>
        <v>21.647200000000002</v>
      </c>
      <c r="D4">
        <f t="shared" ref="D4:D23" si="4">B4-5101</f>
        <v>187</v>
      </c>
      <c r="E4">
        <f t="shared" si="1"/>
        <v>187</v>
      </c>
      <c r="O4">
        <v>43.838799999999999</v>
      </c>
      <c r="P4">
        <v>5322</v>
      </c>
      <c r="Q4">
        <f t="shared" si="2"/>
        <v>21.9194</v>
      </c>
      <c r="R4">
        <f t="shared" ref="R4:R27" si="5">P4-5156</f>
        <v>166</v>
      </c>
      <c r="S4">
        <f t="shared" si="3"/>
        <v>166</v>
      </c>
    </row>
    <row r="5" spans="1:19" x14ac:dyDescent="0.25">
      <c r="A5">
        <v>43.313899999999997</v>
      </c>
      <c r="B5">
        <v>5302</v>
      </c>
      <c r="C5">
        <f t="shared" si="0"/>
        <v>21.656949999999998</v>
      </c>
      <c r="D5">
        <f t="shared" si="4"/>
        <v>201</v>
      </c>
      <c r="E5">
        <f t="shared" si="1"/>
        <v>201</v>
      </c>
      <c r="O5">
        <v>43.8583</v>
      </c>
      <c r="P5">
        <v>5244</v>
      </c>
      <c r="Q5">
        <f t="shared" si="2"/>
        <v>21.92915</v>
      </c>
      <c r="R5">
        <f t="shared" si="5"/>
        <v>88</v>
      </c>
      <c r="S5">
        <f t="shared" si="3"/>
        <v>88</v>
      </c>
    </row>
    <row r="6" spans="1:19" x14ac:dyDescent="0.25">
      <c r="A6">
        <v>43.333300000000001</v>
      </c>
      <c r="B6">
        <v>5340</v>
      </c>
      <c r="C6">
        <f t="shared" si="0"/>
        <v>21.666650000000001</v>
      </c>
      <c r="D6">
        <f t="shared" si="4"/>
        <v>239</v>
      </c>
      <c r="E6">
        <f t="shared" si="1"/>
        <v>239</v>
      </c>
      <c r="O6">
        <v>43.877699999999997</v>
      </c>
      <c r="P6">
        <v>5375</v>
      </c>
      <c r="Q6">
        <f t="shared" si="2"/>
        <v>21.938849999999999</v>
      </c>
      <c r="R6">
        <f t="shared" si="5"/>
        <v>219</v>
      </c>
      <c r="S6">
        <f t="shared" si="3"/>
        <v>219</v>
      </c>
    </row>
    <row r="7" spans="1:19" x14ac:dyDescent="0.25">
      <c r="A7">
        <v>43.352800000000002</v>
      </c>
      <c r="B7">
        <v>5323</v>
      </c>
      <c r="C7">
        <f t="shared" si="0"/>
        <v>21.676400000000001</v>
      </c>
      <c r="D7">
        <f t="shared" si="4"/>
        <v>222</v>
      </c>
      <c r="E7">
        <f t="shared" si="1"/>
        <v>222</v>
      </c>
      <c r="O7">
        <v>43.897100000000002</v>
      </c>
      <c r="P7">
        <v>5353</v>
      </c>
      <c r="Q7">
        <f t="shared" si="2"/>
        <v>21.948550000000001</v>
      </c>
      <c r="R7">
        <f t="shared" si="5"/>
        <v>197</v>
      </c>
      <c r="S7">
        <f t="shared" si="3"/>
        <v>197</v>
      </c>
    </row>
    <row r="8" spans="1:19" x14ac:dyDescent="0.25">
      <c r="A8">
        <v>43.372199999999999</v>
      </c>
      <c r="B8">
        <v>5649</v>
      </c>
      <c r="C8">
        <f t="shared" si="0"/>
        <v>21.6861</v>
      </c>
      <c r="D8">
        <f t="shared" si="4"/>
        <v>548</v>
      </c>
      <c r="E8">
        <f>D8</f>
        <v>548</v>
      </c>
      <c r="O8">
        <v>43.916600000000003</v>
      </c>
      <c r="P8">
        <v>5385</v>
      </c>
      <c r="Q8">
        <f t="shared" si="2"/>
        <v>21.958300000000001</v>
      </c>
      <c r="R8">
        <f t="shared" si="5"/>
        <v>229</v>
      </c>
      <c r="S8">
        <f>R8</f>
        <v>229</v>
      </c>
    </row>
    <row r="9" spans="1:19" x14ac:dyDescent="0.25">
      <c r="A9">
        <v>43.391599999999997</v>
      </c>
      <c r="B9">
        <v>5776</v>
      </c>
      <c r="C9">
        <f t="shared" si="0"/>
        <v>21.695799999999998</v>
      </c>
      <c r="D9">
        <f t="shared" si="4"/>
        <v>675</v>
      </c>
      <c r="E9">
        <f>D9-D3/2</f>
        <v>675</v>
      </c>
      <c r="O9">
        <v>43.936</v>
      </c>
      <c r="P9">
        <v>5541</v>
      </c>
      <c r="Q9">
        <f t="shared" si="2"/>
        <v>21.968</v>
      </c>
      <c r="R9">
        <f t="shared" si="5"/>
        <v>385</v>
      </c>
      <c r="S9">
        <f>R9-R3/2</f>
        <v>385</v>
      </c>
    </row>
    <row r="10" spans="1:19" x14ac:dyDescent="0.25">
      <c r="A10">
        <v>43.411099999999998</v>
      </c>
      <c r="B10">
        <v>5864</v>
      </c>
      <c r="C10">
        <f t="shared" si="0"/>
        <v>21.705549999999999</v>
      </c>
      <c r="D10">
        <f t="shared" si="4"/>
        <v>763</v>
      </c>
      <c r="E10">
        <f t="shared" ref="E10:E23" si="6">D10-D4/2</f>
        <v>669.5</v>
      </c>
      <c r="O10">
        <v>43.955500000000001</v>
      </c>
      <c r="P10">
        <v>5600</v>
      </c>
      <c r="Q10">
        <f t="shared" si="2"/>
        <v>21.97775</v>
      </c>
      <c r="R10">
        <f t="shared" si="5"/>
        <v>444</v>
      </c>
      <c r="S10">
        <f t="shared" ref="S10:S26" si="7">R10-R4/2</f>
        <v>361</v>
      </c>
    </row>
    <row r="11" spans="1:19" x14ac:dyDescent="0.25">
      <c r="A11">
        <v>43.430500000000002</v>
      </c>
      <c r="B11">
        <v>5836</v>
      </c>
      <c r="C11">
        <f t="shared" si="0"/>
        <v>21.715250000000001</v>
      </c>
      <c r="D11">
        <f t="shared" si="4"/>
        <v>735</v>
      </c>
      <c r="E11">
        <f t="shared" si="6"/>
        <v>634.5</v>
      </c>
      <c r="O11">
        <v>43.974899999999998</v>
      </c>
      <c r="P11">
        <v>5543</v>
      </c>
      <c r="Q11">
        <f t="shared" si="2"/>
        <v>21.987449999999999</v>
      </c>
      <c r="R11">
        <f t="shared" si="5"/>
        <v>387</v>
      </c>
      <c r="S11">
        <f t="shared" si="7"/>
        <v>343</v>
      </c>
    </row>
    <row r="12" spans="1:19" x14ac:dyDescent="0.25">
      <c r="A12">
        <v>43.45</v>
      </c>
      <c r="B12">
        <v>5869</v>
      </c>
      <c r="C12">
        <f t="shared" si="0"/>
        <v>21.725000000000001</v>
      </c>
      <c r="D12">
        <f t="shared" si="4"/>
        <v>768</v>
      </c>
      <c r="E12">
        <f t="shared" si="6"/>
        <v>648.5</v>
      </c>
      <c r="O12">
        <v>43.994399999999999</v>
      </c>
      <c r="P12">
        <v>5605</v>
      </c>
      <c r="Q12">
        <f t="shared" si="2"/>
        <v>21.997199999999999</v>
      </c>
      <c r="R12">
        <f t="shared" si="5"/>
        <v>449</v>
      </c>
      <c r="S12">
        <f t="shared" si="7"/>
        <v>339.5</v>
      </c>
    </row>
    <row r="13" spans="1:19" x14ac:dyDescent="0.25">
      <c r="A13">
        <v>43.4694</v>
      </c>
      <c r="B13">
        <v>5538</v>
      </c>
      <c r="C13">
        <f t="shared" si="0"/>
        <v>21.7347</v>
      </c>
      <c r="D13">
        <f t="shared" si="4"/>
        <v>437</v>
      </c>
      <c r="E13">
        <f t="shared" si="6"/>
        <v>326</v>
      </c>
      <c r="O13">
        <v>44.013800000000003</v>
      </c>
      <c r="P13">
        <v>5765</v>
      </c>
      <c r="Q13">
        <f t="shared" si="2"/>
        <v>22.006900000000002</v>
      </c>
      <c r="R13">
        <f t="shared" si="5"/>
        <v>609</v>
      </c>
      <c r="S13">
        <f t="shared" si="7"/>
        <v>510.5</v>
      </c>
    </row>
    <row r="14" spans="1:19" x14ac:dyDescent="0.25">
      <c r="A14">
        <v>43.488900000000001</v>
      </c>
      <c r="B14">
        <v>5636</v>
      </c>
      <c r="C14">
        <f t="shared" si="0"/>
        <v>21.744450000000001</v>
      </c>
      <c r="D14">
        <f t="shared" si="4"/>
        <v>535</v>
      </c>
      <c r="E14">
        <f t="shared" si="6"/>
        <v>261</v>
      </c>
      <c r="O14">
        <v>44.033200000000001</v>
      </c>
      <c r="P14">
        <v>5885</v>
      </c>
      <c r="Q14">
        <f t="shared" si="2"/>
        <v>22.0166</v>
      </c>
      <c r="R14">
        <f t="shared" si="5"/>
        <v>729</v>
      </c>
      <c r="S14">
        <f t="shared" si="7"/>
        <v>614.5</v>
      </c>
    </row>
    <row r="15" spans="1:19" x14ac:dyDescent="0.25">
      <c r="A15">
        <v>43.508299999999998</v>
      </c>
      <c r="B15">
        <v>5623</v>
      </c>
      <c r="C15">
        <f t="shared" si="0"/>
        <v>21.754149999999999</v>
      </c>
      <c r="D15">
        <f t="shared" si="4"/>
        <v>522</v>
      </c>
      <c r="E15">
        <f t="shared" si="6"/>
        <v>184.5</v>
      </c>
      <c r="O15">
        <v>44.052700000000002</v>
      </c>
      <c r="P15">
        <v>6022</v>
      </c>
      <c r="Q15">
        <f t="shared" si="2"/>
        <v>22.026350000000001</v>
      </c>
      <c r="R15">
        <f t="shared" si="5"/>
        <v>866</v>
      </c>
      <c r="S15">
        <f t="shared" si="7"/>
        <v>673.5</v>
      </c>
    </row>
    <row r="16" spans="1:19" x14ac:dyDescent="0.25">
      <c r="A16">
        <v>43.527700000000003</v>
      </c>
      <c r="B16">
        <v>5601</v>
      </c>
      <c r="C16">
        <f t="shared" si="0"/>
        <v>21.763850000000001</v>
      </c>
      <c r="D16">
        <f t="shared" si="4"/>
        <v>500</v>
      </c>
      <c r="E16">
        <f t="shared" si="6"/>
        <v>118.5</v>
      </c>
      <c r="O16">
        <v>44.072099999999999</v>
      </c>
      <c r="P16">
        <v>5979</v>
      </c>
      <c r="Q16">
        <f t="shared" si="2"/>
        <v>22.036049999999999</v>
      </c>
      <c r="R16">
        <f t="shared" si="5"/>
        <v>823</v>
      </c>
      <c r="S16">
        <f t="shared" si="7"/>
        <v>601</v>
      </c>
    </row>
    <row r="17" spans="1:19" x14ac:dyDescent="0.25">
      <c r="A17">
        <v>43.547199999999997</v>
      </c>
      <c r="B17">
        <v>5488</v>
      </c>
      <c r="C17">
        <f t="shared" si="0"/>
        <v>21.773599999999998</v>
      </c>
      <c r="D17">
        <f t="shared" si="4"/>
        <v>387</v>
      </c>
      <c r="E17">
        <f t="shared" si="6"/>
        <v>19.5</v>
      </c>
      <c r="O17">
        <v>44.0916</v>
      </c>
      <c r="P17">
        <v>5956</v>
      </c>
      <c r="Q17">
        <f t="shared" si="2"/>
        <v>22.0458</v>
      </c>
      <c r="R17">
        <f t="shared" si="5"/>
        <v>800</v>
      </c>
      <c r="S17">
        <f t="shared" si="7"/>
        <v>606.5</v>
      </c>
    </row>
    <row r="18" spans="1:19" x14ac:dyDescent="0.25">
      <c r="A18">
        <v>43.566600000000001</v>
      </c>
      <c r="B18">
        <v>5355</v>
      </c>
      <c r="C18">
        <f t="shared" si="0"/>
        <v>21.783300000000001</v>
      </c>
      <c r="D18">
        <f t="shared" si="4"/>
        <v>254</v>
      </c>
      <c r="E18">
        <f t="shared" si="6"/>
        <v>-130</v>
      </c>
      <c r="O18">
        <v>44.110999999999997</v>
      </c>
      <c r="P18">
        <v>5888</v>
      </c>
      <c r="Q18">
        <f t="shared" si="2"/>
        <v>22.055499999999999</v>
      </c>
      <c r="R18">
        <f t="shared" si="5"/>
        <v>732</v>
      </c>
      <c r="S18">
        <f t="shared" si="7"/>
        <v>507.5</v>
      </c>
    </row>
    <row r="19" spans="1:19" x14ac:dyDescent="0.25">
      <c r="A19">
        <v>43.586100000000002</v>
      </c>
      <c r="B19">
        <v>5422</v>
      </c>
      <c r="C19">
        <f t="shared" si="0"/>
        <v>21.793050000000001</v>
      </c>
      <c r="D19">
        <f t="shared" si="4"/>
        <v>321</v>
      </c>
      <c r="E19">
        <f t="shared" si="6"/>
        <v>102.5</v>
      </c>
      <c r="O19">
        <v>44.130499999999998</v>
      </c>
      <c r="P19">
        <v>5752</v>
      </c>
      <c r="Q19">
        <f t="shared" si="2"/>
        <v>22.065249999999999</v>
      </c>
      <c r="R19">
        <f t="shared" si="5"/>
        <v>596</v>
      </c>
      <c r="S19">
        <f t="shared" si="7"/>
        <v>291.5</v>
      </c>
    </row>
    <row r="20" spans="1:19" x14ac:dyDescent="0.25">
      <c r="A20">
        <v>43.605499999999999</v>
      </c>
      <c r="B20">
        <v>5197</v>
      </c>
      <c r="C20">
        <f t="shared" si="0"/>
        <v>21.80275</v>
      </c>
      <c r="D20">
        <f t="shared" si="4"/>
        <v>96</v>
      </c>
      <c r="E20">
        <f t="shared" si="6"/>
        <v>-171.5</v>
      </c>
      <c r="O20">
        <v>44.149900000000002</v>
      </c>
      <c r="P20">
        <v>5675</v>
      </c>
      <c r="Q20">
        <f t="shared" si="2"/>
        <v>22.074950000000001</v>
      </c>
      <c r="R20">
        <f t="shared" si="5"/>
        <v>519</v>
      </c>
      <c r="S20">
        <f t="shared" si="7"/>
        <v>154.5</v>
      </c>
    </row>
    <row r="21" spans="1:19" x14ac:dyDescent="0.25">
      <c r="A21">
        <v>43.625</v>
      </c>
      <c r="B21">
        <v>5275</v>
      </c>
      <c r="C21">
        <f t="shared" si="0"/>
        <v>21.8125</v>
      </c>
      <c r="D21">
        <f t="shared" si="4"/>
        <v>174</v>
      </c>
      <c r="E21">
        <f t="shared" si="6"/>
        <v>-87</v>
      </c>
      <c r="O21">
        <v>44.1693</v>
      </c>
      <c r="P21">
        <v>5694</v>
      </c>
      <c r="Q21">
        <f t="shared" si="2"/>
        <v>22.08465</v>
      </c>
      <c r="R21">
        <f t="shared" si="5"/>
        <v>538</v>
      </c>
      <c r="S21">
        <f t="shared" si="7"/>
        <v>105</v>
      </c>
    </row>
    <row r="22" spans="1:19" x14ac:dyDescent="0.25">
      <c r="A22">
        <v>43.644399999999997</v>
      </c>
      <c r="B22">
        <v>5170</v>
      </c>
      <c r="C22">
        <f t="shared" si="0"/>
        <v>21.822199999999999</v>
      </c>
      <c r="D22">
        <f t="shared" si="4"/>
        <v>69</v>
      </c>
      <c r="E22">
        <f t="shared" si="6"/>
        <v>-181</v>
      </c>
      <c r="O22">
        <v>44.188800000000001</v>
      </c>
      <c r="P22">
        <v>5565</v>
      </c>
      <c r="Q22">
        <f t="shared" si="2"/>
        <v>22.0944</v>
      </c>
      <c r="R22">
        <f t="shared" si="5"/>
        <v>409</v>
      </c>
      <c r="S22">
        <f t="shared" si="7"/>
        <v>-2.5</v>
      </c>
    </row>
    <row r="23" spans="1:19" x14ac:dyDescent="0.25">
      <c r="A23">
        <v>43.663800000000002</v>
      </c>
      <c r="B23">
        <v>5101</v>
      </c>
      <c r="C23">
        <f t="shared" si="0"/>
        <v>21.831900000000001</v>
      </c>
      <c r="D23">
        <f t="shared" si="4"/>
        <v>0</v>
      </c>
      <c r="E23">
        <f t="shared" si="6"/>
        <v>-193.5</v>
      </c>
      <c r="O23">
        <v>44.208199999999998</v>
      </c>
      <c r="P23">
        <v>5667</v>
      </c>
      <c r="Q23">
        <f t="shared" si="2"/>
        <v>22.104099999999999</v>
      </c>
      <c r="R23">
        <f t="shared" si="5"/>
        <v>511</v>
      </c>
      <c r="S23">
        <f t="shared" si="7"/>
        <v>111</v>
      </c>
    </row>
    <row r="24" spans="1:19" x14ac:dyDescent="0.25">
      <c r="O24">
        <v>44.227699999999999</v>
      </c>
      <c r="P24">
        <v>5420</v>
      </c>
      <c r="Q24">
        <f t="shared" si="2"/>
        <v>22.113849999999999</v>
      </c>
      <c r="R24">
        <f t="shared" si="5"/>
        <v>264</v>
      </c>
      <c r="S24">
        <f t="shared" si="7"/>
        <v>-102</v>
      </c>
    </row>
    <row r="25" spans="1:19" x14ac:dyDescent="0.25">
      <c r="O25">
        <v>44.247100000000003</v>
      </c>
      <c r="P25">
        <v>5347</v>
      </c>
      <c r="Q25">
        <f t="shared" si="2"/>
        <v>22.123550000000002</v>
      </c>
      <c r="R25">
        <f t="shared" si="5"/>
        <v>191</v>
      </c>
      <c r="S25">
        <f t="shared" si="7"/>
        <v>-107</v>
      </c>
    </row>
    <row r="26" spans="1:19" x14ac:dyDescent="0.25">
      <c r="A26" s="4" t="s">
        <v>15</v>
      </c>
      <c r="B26" s="4"/>
      <c r="C26" s="4"/>
      <c r="D26" s="4"/>
      <c r="E26">
        <v>0.11</v>
      </c>
      <c r="O26">
        <v>44.266500000000001</v>
      </c>
      <c r="P26">
        <v>5363</v>
      </c>
      <c r="Q26">
        <f t="shared" si="2"/>
        <v>22.13325</v>
      </c>
      <c r="R26">
        <f t="shared" si="5"/>
        <v>207</v>
      </c>
      <c r="S26">
        <f t="shared" si="7"/>
        <v>-52.5</v>
      </c>
    </row>
    <row r="27" spans="1:19" x14ac:dyDescent="0.25">
      <c r="A27" t="s">
        <v>0</v>
      </c>
      <c r="B27" t="s">
        <v>1</v>
      </c>
      <c r="C27" t="s">
        <v>2</v>
      </c>
      <c r="D27" t="s">
        <v>1</v>
      </c>
      <c r="O27">
        <v>44.286000000000001</v>
      </c>
      <c r="P27">
        <v>5241</v>
      </c>
      <c r="Q27">
        <f t="shared" si="2"/>
        <v>22.143000000000001</v>
      </c>
      <c r="R27">
        <f t="shared" si="5"/>
        <v>85</v>
      </c>
      <c r="S27">
        <f>R27-R21/2</f>
        <v>-184</v>
      </c>
    </row>
    <row r="28" spans="1:19" x14ac:dyDescent="0.25">
      <c r="A28">
        <v>73.838300000000004</v>
      </c>
      <c r="B28">
        <v>8218</v>
      </c>
      <c r="C28">
        <f t="shared" ref="C28:C81" si="8">A28/2</f>
        <v>36.919150000000002</v>
      </c>
      <c r="D28">
        <f>B28-8218</f>
        <v>0</v>
      </c>
      <c r="E28">
        <f t="shared" ref="E28:E37" si="9">D28</f>
        <v>0</v>
      </c>
    </row>
    <row r="29" spans="1:19" x14ac:dyDescent="0.25">
      <c r="A29">
        <v>73.857699999999994</v>
      </c>
      <c r="B29">
        <v>8343</v>
      </c>
      <c r="C29">
        <f t="shared" si="8"/>
        <v>36.928849999999997</v>
      </c>
      <c r="D29">
        <f t="shared" ref="D29:D83" si="10">B29-8218</f>
        <v>125</v>
      </c>
      <c r="E29">
        <f t="shared" si="9"/>
        <v>125</v>
      </c>
    </row>
    <row r="30" spans="1:19" x14ac:dyDescent="0.25">
      <c r="A30">
        <v>73.877200000000002</v>
      </c>
      <c r="B30">
        <v>8353</v>
      </c>
      <c r="C30">
        <f t="shared" si="8"/>
        <v>36.938600000000001</v>
      </c>
      <c r="D30">
        <f t="shared" si="10"/>
        <v>135</v>
      </c>
      <c r="E30">
        <f t="shared" si="9"/>
        <v>135</v>
      </c>
      <c r="O30" s="4" t="s">
        <v>16</v>
      </c>
      <c r="P30" s="4"/>
      <c r="Q30" s="4"/>
      <c r="R30" s="4"/>
      <c r="S30">
        <v>0.11</v>
      </c>
    </row>
    <row r="31" spans="1:19" x14ac:dyDescent="0.25">
      <c r="A31">
        <v>73.896600000000007</v>
      </c>
      <c r="B31">
        <v>8415</v>
      </c>
      <c r="C31">
        <f t="shared" si="8"/>
        <v>36.948300000000003</v>
      </c>
      <c r="D31">
        <f t="shared" si="10"/>
        <v>197</v>
      </c>
      <c r="E31">
        <f t="shared" si="9"/>
        <v>197</v>
      </c>
      <c r="O31" t="s">
        <v>0</v>
      </c>
      <c r="P31" t="s">
        <v>1</v>
      </c>
      <c r="Q31" t="s">
        <v>2</v>
      </c>
      <c r="R31" t="s">
        <v>1</v>
      </c>
    </row>
    <row r="32" spans="1:19" x14ac:dyDescent="0.25">
      <c r="A32">
        <v>73.9161</v>
      </c>
      <c r="B32">
        <v>8475</v>
      </c>
      <c r="C32">
        <f t="shared" si="8"/>
        <v>36.95805</v>
      </c>
      <c r="D32">
        <f t="shared" si="10"/>
        <v>257</v>
      </c>
      <c r="E32">
        <f t="shared" si="9"/>
        <v>257</v>
      </c>
      <c r="O32">
        <v>75.043700000000001</v>
      </c>
      <c r="P32">
        <v>8582</v>
      </c>
      <c r="Q32">
        <f t="shared" ref="Q32:Q79" si="11">O32/2</f>
        <v>37.521850000000001</v>
      </c>
      <c r="R32">
        <f>P32-8582</f>
        <v>0</v>
      </c>
      <c r="S32">
        <f t="shared" ref="S32:S42" si="12">R32</f>
        <v>0</v>
      </c>
    </row>
    <row r="33" spans="1:19" x14ac:dyDescent="0.25">
      <c r="A33">
        <v>73.935500000000005</v>
      </c>
      <c r="B33">
        <v>8428</v>
      </c>
      <c r="C33">
        <f t="shared" si="8"/>
        <v>36.967750000000002</v>
      </c>
      <c r="D33">
        <f t="shared" si="10"/>
        <v>210</v>
      </c>
      <c r="E33">
        <f t="shared" si="9"/>
        <v>210</v>
      </c>
      <c r="O33">
        <v>75.063199999999995</v>
      </c>
      <c r="P33">
        <v>8752</v>
      </c>
      <c r="Q33">
        <f t="shared" si="11"/>
        <v>37.531599999999997</v>
      </c>
      <c r="R33">
        <f t="shared" ref="R33:R79" si="13">P33-8582</f>
        <v>170</v>
      </c>
      <c r="S33">
        <f t="shared" si="12"/>
        <v>170</v>
      </c>
    </row>
    <row r="34" spans="1:19" x14ac:dyDescent="0.25">
      <c r="A34">
        <v>73.954899999999995</v>
      </c>
      <c r="B34">
        <v>8712</v>
      </c>
      <c r="C34">
        <f t="shared" si="8"/>
        <v>36.977449999999997</v>
      </c>
      <c r="D34">
        <f t="shared" si="10"/>
        <v>494</v>
      </c>
      <c r="E34">
        <f t="shared" si="9"/>
        <v>494</v>
      </c>
      <c r="O34">
        <v>75.082599999999999</v>
      </c>
      <c r="P34">
        <v>8693</v>
      </c>
      <c r="Q34">
        <f t="shared" si="11"/>
        <v>37.5413</v>
      </c>
      <c r="R34">
        <f t="shared" si="13"/>
        <v>111</v>
      </c>
      <c r="S34">
        <f t="shared" si="12"/>
        <v>111</v>
      </c>
    </row>
    <row r="35" spans="1:19" x14ac:dyDescent="0.25">
      <c r="A35">
        <v>73.974400000000003</v>
      </c>
      <c r="B35">
        <v>8743</v>
      </c>
      <c r="C35">
        <f t="shared" si="8"/>
        <v>36.987200000000001</v>
      </c>
      <c r="D35">
        <f t="shared" si="10"/>
        <v>525</v>
      </c>
      <c r="E35">
        <f t="shared" si="9"/>
        <v>525</v>
      </c>
      <c r="O35">
        <v>75.102000000000004</v>
      </c>
      <c r="P35">
        <v>8660</v>
      </c>
      <c r="Q35">
        <f t="shared" si="11"/>
        <v>37.551000000000002</v>
      </c>
      <c r="R35">
        <f t="shared" si="13"/>
        <v>78</v>
      </c>
      <c r="S35">
        <f t="shared" si="12"/>
        <v>78</v>
      </c>
    </row>
    <row r="36" spans="1:19" x14ac:dyDescent="0.25">
      <c r="A36">
        <v>73.993799999999993</v>
      </c>
      <c r="B36">
        <v>8629</v>
      </c>
      <c r="C36">
        <f t="shared" si="8"/>
        <v>36.996899999999997</v>
      </c>
      <c r="D36">
        <f t="shared" si="10"/>
        <v>411</v>
      </c>
      <c r="E36">
        <f t="shared" si="9"/>
        <v>411</v>
      </c>
      <c r="O36">
        <v>75.121499999999997</v>
      </c>
      <c r="P36">
        <v>8748</v>
      </c>
      <c r="Q36">
        <f t="shared" si="11"/>
        <v>37.560749999999999</v>
      </c>
      <c r="R36">
        <f t="shared" si="13"/>
        <v>166</v>
      </c>
      <c r="S36">
        <f t="shared" si="12"/>
        <v>166</v>
      </c>
    </row>
    <row r="37" spans="1:19" x14ac:dyDescent="0.25">
      <c r="A37">
        <v>74.013300000000001</v>
      </c>
      <c r="B37">
        <v>8759</v>
      </c>
      <c r="C37">
        <f t="shared" si="8"/>
        <v>37.00665</v>
      </c>
      <c r="D37">
        <f t="shared" si="10"/>
        <v>541</v>
      </c>
      <c r="E37">
        <f t="shared" si="9"/>
        <v>541</v>
      </c>
      <c r="O37">
        <v>75.140900000000002</v>
      </c>
      <c r="P37">
        <v>8814</v>
      </c>
      <c r="Q37">
        <f t="shared" si="11"/>
        <v>37.570450000000001</v>
      </c>
      <c r="R37">
        <f t="shared" si="13"/>
        <v>232</v>
      </c>
      <c r="S37">
        <f t="shared" si="12"/>
        <v>232</v>
      </c>
    </row>
    <row r="38" spans="1:19" x14ac:dyDescent="0.25">
      <c r="A38">
        <v>74.032700000000006</v>
      </c>
      <c r="B38">
        <v>8900</v>
      </c>
      <c r="C38">
        <f t="shared" si="8"/>
        <v>37.016350000000003</v>
      </c>
      <c r="D38">
        <f t="shared" si="10"/>
        <v>682</v>
      </c>
      <c r="E38">
        <f>D38</f>
        <v>682</v>
      </c>
      <c r="O38">
        <v>75.160399999999996</v>
      </c>
      <c r="P38">
        <v>8965</v>
      </c>
      <c r="Q38">
        <f t="shared" si="11"/>
        <v>37.580199999999998</v>
      </c>
      <c r="R38">
        <f t="shared" si="13"/>
        <v>383</v>
      </c>
      <c r="S38">
        <f t="shared" si="12"/>
        <v>383</v>
      </c>
    </row>
    <row r="39" spans="1:19" x14ac:dyDescent="0.25">
      <c r="A39">
        <v>74.052199999999999</v>
      </c>
      <c r="B39">
        <v>9070</v>
      </c>
      <c r="C39">
        <f t="shared" si="8"/>
        <v>37.0261</v>
      </c>
      <c r="D39">
        <f t="shared" si="10"/>
        <v>852</v>
      </c>
      <c r="E39">
        <f>D39-D28/2</f>
        <v>852</v>
      </c>
      <c r="O39">
        <v>75.1798</v>
      </c>
      <c r="P39">
        <v>9070</v>
      </c>
      <c r="Q39">
        <f t="shared" si="11"/>
        <v>37.5899</v>
      </c>
      <c r="R39">
        <f t="shared" si="13"/>
        <v>488</v>
      </c>
      <c r="S39">
        <f t="shared" si="12"/>
        <v>488</v>
      </c>
    </row>
    <row r="40" spans="1:19" x14ac:dyDescent="0.25">
      <c r="A40">
        <v>74.071600000000004</v>
      </c>
      <c r="B40">
        <v>9076</v>
      </c>
      <c r="C40">
        <f t="shared" si="8"/>
        <v>37.035800000000002</v>
      </c>
      <c r="D40">
        <f t="shared" si="10"/>
        <v>858</v>
      </c>
      <c r="E40">
        <f t="shared" ref="E40:E83" si="14">D40-D29/2</f>
        <v>795.5</v>
      </c>
      <c r="O40">
        <v>75.199200000000005</v>
      </c>
      <c r="P40">
        <v>9234</v>
      </c>
      <c r="Q40">
        <f t="shared" si="11"/>
        <v>37.599600000000002</v>
      </c>
      <c r="R40">
        <f t="shared" si="13"/>
        <v>652</v>
      </c>
      <c r="S40">
        <f t="shared" si="12"/>
        <v>652</v>
      </c>
    </row>
    <row r="41" spans="1:19" x14ac:dyDescent="0.25">
      <c r="A41">
        <v>74.090999999999994</v>
      </c>
      <c r="B41">
        <v>9312</v>
      </c>
      <c r="C41">
        <f t="shared" si="8"/>
        <v>37.045499999999997</v>
      </c>
      <c r="D41">
        <f t="shared" si="10"/>
        <v>1094</v>
      </c>
      <c r="E41">
        <f t="shared" si="14"/>
        <v>1026.5</v>
      </c>
      <c r="O41">
        <v>75.218699999999998</v>
      </c>
      <c r="P41">
        <v>9522</v>
      </c>
      <c r="Q41">
        <f t="shared" si="11"/>
        <v>37.609349999999999</v>
      </c>
      <c r="R41">
        <f t="shared" si="13"/>
        <v>940</v>
      </c>
      <c r="S41">
        <f t="shared" si="12"/>
        <v>940</v>
      </c>
    </row>
    <row r="42" spans="1:19" x14ac:dyDescent="0.25">
      <c r="A42">
        <v>74.110500000000002</v>
      </c>
      <c r="B42">
        <v>9594</v>
      </c>
      <c r="C42">
        <f t="shared" si="8"/>
        <v>37.055250000000001</v>
      </c>
      <c r="D42">
        <f t="shared" si="10"/>
        <v>1376</v>
      </c>
      <c r="E42">
        <f t="shared" si="14"/>
        <v>1277.5</v>
      </c>
      <c r="O42">
        <v>75.238100000000003</v>
      </c>
      <c r="P42">
        <v>9522</v>
      </c>
      <c r="Q42">
        <f t="shared" si="11"/>
        <v>37.619050000000001</v>
      </c>
      <c r="R42">
        <f t="shared" si="13"/>
        <v>940</v>
      </c>
      <c r="S42">
        <f t="shared" si="12"/>
        <v>940</v>
      </c>
    </row>
    <row r="43" spans="1:19" x14ac:dyDescent="0.25">
      <c r="A43">
        <v>74.129900000000006</v>
      </c>
      <c r="B43">
        <v>10152</v>
      </c>
      <c r="C43">
        <f t="shared" si="8"/>
        <v>37.064950000000003</v>
      </c>
      <c r="D43">
        <f t="shared" si="10"/>
        <v>1934</v>
      </c>
      <c r="E43">
        <f t="shared" si="14"/>
        <v>1805.5</v>
      </c>
      <c r="O43">
        <v>75.257599999999996</v>
      </c>
      <c r="P43">
        <v>9694</v>
      </c>
      <c r="Q43">
        <f t="shared" si="11"/>
        <v>37.628799999999998</v>
      </c>
      <c r="R43">
        <f t="shared" si="13"/>
        <v>1112</v>
      </c>
      <c r="S43">
        <f>R43</f>
        <v>1112</v>
      </c>
    </row>
    <row r="44" spans="1:19" x14ac:dyDescent="0.25">
      <c r="A44">
        <v>74.1494</v>
      </c>
      <c r="B44">
        <v>10399</v>
      </c>
      <c r="C44">
        <f t="shared" si="8"/>
        <v>37.0747</v>
      </c>
      <c r="D44">
        <f t="shared" si="10"/>
        <v>2181</v>
      </c>
      <c r="E44">
        <f t="shared" si="14"/>
        <v>2076</v>
      </c>
      <c r="O44">
        <v>75.277000000000001</v>
      </c>
      <c r="P44">
        <v>10211</v>
      </c>
      <c r="Q44">
        <f t="shared" si="11"/>
        <v>37.638500000000001</v>
      </c>
      <c r="R44">
        <f t="shared" si="13"/>
        <v>1629</v>
      </c>
      <c r="S44">
        <f>R44-R32/2</f>
        <v>1629</v>
      </c>
    </row>
    <row r="45" spans="1:19" x14ac:dyDescent="0.25">
      <c r="A45">
        <v>74.168800000000005</v>
      </c>
      <c r="B45">
        <v>10845</v>
      </c>
      <c r="C45">
        <f t="shared" si="8"/>
        <v>37.084400000000002</v>
      </c>
      <c r="D45">
        <f t="shared" si="10"/>
        <v>2627</v>
      </c>
      <c r="E45">
        <f t="shared" si="14"/>
        <v>2380</v>
      </c>
      <c r="O45">
        <v>75.296499999999995</v>
      </c>
      <c r="P45">
        <v>10842</v>
      </c>
      <c r="Q45">
        <f t="shared" si="11"/>
        <v>37.648249999999997</v>
      </c>
      <c r="R45">
        <f t="shared" si="13"/>
        <v>2260</v>
      </c>
      <c r="S45">
        <f t="shared" ref="S45:S79" si="15">R45-R33/2</f>
        <v>2175</v>
      </c>
    </row>
    <row r="46" spans="1:19" x14ac:dyDescent="0.25">
      <c r="A46">
        <v>74.188199999999995</v>
      </c>
      <c r="B46">
        <v>11552</v>
      </c>
      <c r="C46">
        <f t="shared" si="8"/>
        <v>37.094099999999997</v>
      </c>
      <c r="D46">
        <f t="shared" si="10"/>
        <v>3334</v>
      </c>
      <c r="E46">
        <f t="shared" si="14"/>
        <v>3071.5</v>
      </c>
      <c r="O46">
        <v>75.315899999999999</v>
      </c>
      <c r="P46">
        <v>11402</v>
      </c>
      <c r="Q46">
        <f t="shared" si="11"/>
        <v>37.65795</v>
      </c>
      <c r="R46">
        <f t="shared" si="13"/>
        <v>2820</v>
      </c>
      <c r="S46">
        <f t="shared" si="15"/>
        <v>2764.5</v>
      </c>
    </row>
    <row r="47" spans="1:19" x14ac:dyDescent="0.25">
      <c r="A47">
        <v>74.207700000000003</v>
      </c>
      <c r="B47">
        <v>12058</v>
      </c>
      <c r="C47">
        <f t="shared" si="8"/>
        <v>37.103850000000001</v>
      </c>
      <c r="D47">
        <f t="shared" si="10"/>
        <v>3840</v>
      </c>
      <c r="E47">
        <f t="shared" si="14"/>
        <v>3634.5</v>
      </c>
      <c r="O47">
        <v>75.335300000000004</v>
      </c>
      <c r="P47">
        <v>12019</v>
      </c>
      <c r="Q47">
        <f t="shared" si="11"/>
        <v>37.667650000000002</v>
      </c>
      <c r="R47">
        <f t="shared" si="13"/>
        <v>3437</v>
      </c>
      <c r="S47">
        <f t="shared" si="15"/>
        <v>3398</v>
      </c>
    </row>
    <row r="48" spans="1:19" x14ac:dyDescent="0.25">
      <c r="A48">
        <v>74.227099999999993</v>
      </c>
      <c r="B48">
        <v>12697</v>
      </c>
      <c r="C48">
        <f t="shared" si="8"/>
        <v>37.113549999999996</v>
      </c>
      <c r="D48">
        <f t="shared" si="10"/>
        <v>4479</v>
      </c>
      <c r="E48">
        <f t="shared" si="14"/>
        <v>4208.5</v>
      </c>
      <c r="O48">
        <v>75.354799999999997</v>
      </c>
      <c r="P48">
        <v>13170</v>
      </c>
      <c r="Q48">
        <f t="shared" si="11"/>
        <v>37.677399999999999</v>
      </c>
      <c r="R48">
        <f t="shared" si="13"/>
        <v>4588</v>
      </c>
      <c r="S48">
        <f t="shared" si="15"/>
        <v>4505</v>
      </c>
    </row>
    <row r="49" spans="1:19" x14ac:dyDescent="0.25">
      <c r="A49">
        <v>74.246600000000001</v>
      </c>
      <c r="B49">
        <v>13053</v>
      </c>
      <c r="C49">
        <f t="shared" si="8"/>
        <v>37.1233</v>
      </c>
      <c r="D49">
        <f t="shared" si="10"/>
        <v>4835</v>
      </c>
      <c r="E49">
        <f t="shared" si="14"/>
        <v>4494</v>
      </c>
      <c r="O49">
        <v>75.374200000000002</v>
      </c>
      <c r="P49">
        <v>13741</v>
      </c>
      <c r="Q49">
        <f t="shared" si="11"/>
        <v>37.687100000000001</v>
      </c>
      <c r="R49">
        <f t="shared" si="13"/>
        <v>5159</v>
      </c>
      <c r="S49">
        <f t="shared" si="15"/>
        <v>5043</v>
      </c>
    </row>
    <row r="50" spans="1:19" x14ac:dyDescent="0.25">
      <c r="A50">
        <v>74.266000000000005</v>
      </c>
      <c r="B50">
        <v>13310</v>
      </c>
      <c r="C50">
        <f t="shared" si="8"/>
        <v>37.133000000000003</v>
      </c>
      <c r="D50">
        <f t="shared" si="10"/>
        <v>5092</v>
      </c>
      <c r="E50">
        <f t="shared" si="14"/>
        <v>4666</v>
      </c>
      <c r="O50">
        <v>75.393699999999995</v>
      </c>
      <c r="P50">
        <v>14634</v>
      </c>
      <c r="Q50">
        <f t="shared" si="11"/>
        <v>37.696849999999998</v>
      </c>
      <c r="R50">
        <f t="shared" si="13"/>
        <v>6052</v>
      </c>
      <c r="S50">
        <f t="shared" si="15"/>
        <v>5860.5</v>
      </c>
    </row>
    <row r="51" spans="1:19" x14ac:dyDescent="0.25">
      <c r="A51">
        <v>74.285499999999999</v>
      </c>
      <c r="B51">
        <v>13298</v>
      </c>
      <c r="C51">
        <f t="shared" si="8"/>
        <v>37.142749999999999</v>
      </c>
      <c r="D51">
        <f t="shared" si="10"/>
        <v>5080</v>
      </c>
      <c r="E51">
        <f t="shared" si="14"/>
        <v>4651</v>
      </c>
      <c r="O51">
        <v>75.4131</v>
      </c>
      <c r="P51">
        <v>15496</v>
      </c>
      <c r="Q51">
        <f t="shared" si="11"/>
        <v>37.70655</v>
      </c>
      <c r="R51">
        <f t="shared" si="13"/>
        <v>6914</v>
      </c>
      <c r="S51">
        <f t="shared" si="15"/>
        <v>6670</v>
      </c>
    </row>
    <row r="52" spans="1:19" x14ac:dyDescent="0.25">
      <c r="A52">
        <v>74.304900000000004</v>
      </c>
      <c r="B52">
        <v>13124</v>
      </c>
      <c r="C52">
        <f t="shared" si="8"/>
        <v>37.152450000000002</v>
      </c>
      <c r="D52">
        <f t="shared" si="10"/>
        <v>4906</v>
      </c>
      <c r="E52">
        <f t="shared" si="14"/>
        <v>4359</v>
      </c>
      <c r="O52">
        <v>75.432599999999994</v>
      </c>
      <c r="P52">
        <v>15692</v>
      </c>
      <c r="Q52">
        <f t="shared" si="11"/>
        <v>37.716299999999997</v>
      </c>
      <c r="R52">
        <f t="shared" si="13"/>
        <v>7110</v>
      </c>
      <c r="S52">
        <f t="shared" si="15"/>
        <v>6784</v>
      </c>
    </row>
    <row r="53" spans="1:19" x14ac:dyDescent="0.25">
      <c r="A53">
        <v>74.324299999999994</v>
      </c>
      <c r="B53">
        <v>12950</v>
      </c>
      <c r="C53">
        <f t="shared" si="8"/>
        <v>37.162149999999997</v>
      </c>
      <c r="D53">
        <f t="shared" si="10"/>
        <v>4732</v>
      </c>
      <c r="E53">
        <f t="shared" si="14"/>
        <v>4044</v>
      </c>
      <c r="O53">
        <v>75.451999999999998</v>
      </c>
      <c r="P53">
        <v>15595</v>
      </c>
      <c r="Q53">
        <f t="shared" si="11"/>
        <v>37.725999999999999</v>
      </c>
      <c r="R53">
        <f t="shared" si="13"/>
        <v>7013</v>
      </c>
      <c r="S53">
        <f t="shared" si="15"/>
        <v>6543</v>
      </c>
    </row>
    <row r="54" spans="1:19" x14ac:dyDescent="0.25">
      <c r="A54">
        <v>74.343800000000002</v>
      </c>
      <c r="B54">
        <v>12610</v>
      </c>
      <c r="C54">
        <f t="shared" si="8"/>
        <v>37.171900000000001</v>
      </c>
      <c r="D54">
        <f t="shared" si="10"/>
        <v>4392</v>
      </c>
      <c r="E54">
        <f t="shared" si="14"/>
        <v>3425</v>
      </c>
      <c r="O54">
        <v>75.471400000000003</v>
      </c>
      <c r="P54">
        <v>15417</v>
      </c>
      <c r="Q54">
        <f t="shared" si="11"/>
        <v>37.735700000000001</v>
      </c>
      <c r="R54">
        <f t="shared" si="13"/>
        <v>6835</v>
      </c>
      <c r="S54">
        <f t="shared" si="15"/>
        <v>6365</v>
      </c>
    </row>
    <row r="55" spans="1:19" x14ac:dyDescent="0.25">
      <c r="A55">
        <v>74.363200000000006</v>
      </c>
      <c r="B55">
        <v>11999</v>
      </c>
      <c r="C55">
        <f t="shared" si="8"/>
        <v>37.181600000000003</v>
      </c>
      <c r="D55">
        <f t="shared" si="10"/>
        <v>3781</v>
      </c>
      <c r="E55">
        <f t="shared" si="14"/>
        <v>2690.5</v>
      </c>
      <c r="O55">
        <v>75.490899999999996</v>
      </c>
      <c r="P55">
        <v>14778</v>
      </c>
      <c r="Q55">
        <f t="shared" si="11"/>
        <v>37.745449999999998</v>
      </c>
      <c r="R55">
        <f t="shared" si="13"/>
        <v>6196</v>
      </c>
      <c r="S55">
        <f t="shared" si="15"/>
        <v>5640</v>
      </c>
    </row>
    <row r="56" spans="1:19" x14ac:dyDescent="0.25">
      <c r="A56">
        <v>74.3827</v>
      </c>
      <c r="B56">
        <v>11810</v>
      </c>
      <c r="C56">
        <f t="shared" si="8"/>
        <v>37.19135</v>
      </c>
      <c r="D56">
        <f t="shared" si="10"/>
        <v>3592</v>
      </c>
      <c r="E56">
        <f t="shared" si="14"/>
        <v>2278.5</v>
      </c>
      <c r="O56">
        <v>75.510300000000001</v>
      </c>
      <c r="P56">
        <v>14276</v>
      </c>
      <c r="Q56">
        <f t="shared" si="11"/>
        <v>37.75515</v>
      </c>
      <c r="R56">
        <f t="shared" si="13"/>
        <v>5694</v>
      </c>
      <c r="S56">
        <f t="shared" si="15"/>
        <v>4879.5</v>
      </c>
    </row>
    <row r="57" spans="1:19" x14ac:dyDescent="0.25">
      <c r="A57">
        <v>74.402100000000004</v>
      </c>
      <c r="B57">
        <v>11719</v>
      </c>
      <c r="C57">
        <f t="shared" si="8"/>
        <v>37.201050000000002</v>
      </c>
      <c r="D57">
        <f t="shared" si="10"/>
        <v>3501</v>
      </c>
      <c r="E57">
        <f t="shared" si="14"/>
        <v>1834</v>
      </c>
      <c r="O57">
        <v>75.529799999999994</v>
      </c>
      <c r="P57">
        <v>13854</v>
      </c>
      <c r="Q57">
        <f t="shared" si="11"/>
        <v>37.764899999999997</v>
      </c>
      <c r="R57">
        <f t="shared" si="13"/>
        <v>5272</v>
      </c>
      <c r="S57">
        <f t="shared" si="15"/>
        <v>4142</v>
      </c>
    </row>
    <row r="58" spans="1:19" x14ac:dyDescent="0.25">
      <c r="A58">
        <v>74.421599999999998</v>
      </c>
      <c r="B58">
        <v>11685</v>
      </c>
      <c r="C58">
        <f t="shared" si="8"/>
        <v>37.210799999999999</v>
      </c>
      <c r="D58">
        <f t="shared" si="10"/>
        <v>3467</v>
      </c>
      <c r="E58">
        <f t="shared" si="14"/>
        <v>1547</v>
      </c>
      <c r="O58">
        <v>75.549199999999999</v>
      </c>
      <c r="P58">
        <v>13420</v>
      </c>
      <c r="Q58">
        <f t="shared" si="11"/>
        <v>37.7746</v>
      </c>
      <c r="R58">
        <f t="shared" si="13"/>
        <v>4838</v>
      </c>
      <c r="S58">
        <f t="shared" si="15"/>
        <v>3428</v>
      </c>
    </row>
    <row r="59" spans="1:19" x14ac:dyDescent="0.25">
      <c r="A59">
        <v>74.441000000000003</v>
      </c>
      <c r="B59">
        <v>11491</v>
      </c>
      <c r="C59">
        <f t="shared" si="8"/>
        <v>37.220500000000001</v>
      </c>
      <c r="D59">
        <f t="shared" si="10"/>
        <v>3273</v>
      </c>
      <c r="E59">
        <f t="shared" si="14"/>
        <v>1033.5</v>
      </c>
      <c r="O59">
        <v>75.568700000000007</v>
      </c>
      <c r="P59">
        <v>13250</v>
      </c>
      <c r="Q59">
        <f t="shared" si="11"/>
        <v>37.784350000000003</v>
      </c>
      <c r="R59">
        <f t="shared" si="13"/>
        <v>4668</v>
      </c>
      <c r="S59">
        <f t="shared" si="15"/>
        <v>2949.5</v>
      </c>
    </row>
    <row r="60" spans="1:19" x14ac:dyDescent="0.25">
      <c r="A60">
        <v>74.460400000000007</v>
      </c>
      <c r="B60">
        <v>11661</v>
      </c>
      <c r="C60">
        <f t="shared" si="8"/>
        <v>37.230200000000004</v>
      </c>
      <c r="D60">
        <f t="shared" si="10"/>
        <v>3443</v>
      </c>
      <c r="E60">
        <f t="shared" si="14"/>
        <v>1025.5</v>
      </c>
      <c r="O60">
        <v>75.588099999999997</v>
      </c>
      <c r="P60">
        <v>13132</v>
      </c>
      <c r="Q60">
        <f t="shared" si="11"/>
        <v>37.794049999999999</v>
      </c>
      <c r="R60">
        <f t="shared" si="13"/>
        <v>4550</v>
      </c>
      <c r="S60">
        <f t="shared" si="15"/>
        <v>2256</v>
      </c>
    </row>
    <row r="61" spans="1:19" x14ac:dyDescent="0.25">
      <c r="A61">
        <v>74.479900000000001</v>
      </c>
      <c r="B61">
        <v>11259</v>
      </c>
      <c r="C61">
        <f t="shared" si="8"/>
        <v>37.23995</v>
      </c>
      <c r="D61">
        <f t="shared" si="10"/>
        <v>3041</v>
      </c>
      <c r="E61">
        <f t="shared" si="14"/>
        <v>495</v>
      </c>
      <c r="O61">
        <v>75.607500000000002</v>
      </c>
      <c r="P61">
        <v>13127</v>
      </c>
      <c r="Q61">
        <f t="shared" si="11"/>
        <v>37.803750000000001</v>
      </c>
      <c r="R61">
        <f t="shared" si="13"/>
        <v>4545</v>
      </c>
      <c r="S61">
        <f t="shared" si="15"/>
        <v>1965.5</v>
      </c>
    </row>
    <row r="62" spans="1:19" x14ac:dyDescent="0.25">
      <c r="A62">
        <v>74.499300000000005</v>
      </c>
      <c r="B62">
        <v>11297</v>
      </c>
      <c r="C62">
        <f t="shared" si="8"/>
        <v>37.249650000000003</v>
      </c>
      <c r="D62">
        <f t="shared" si="10"/>
        <v>3079</v>
      </c>
      <c r="E62">
        <f t="shared" si="14"/>
        <v>539</v>
      </c>
      <c r="O62">
        <v>75.626999999999995</v>
      </c>
      <c r="P62">
        <v>13048</v>
      </c>
      <c r="Q62">
        <f t="shared" si="11"/>
        <v>37.813499999999998</v>
      </c>
      <c r="R62">
        <f t="shared" si="13"/>
        <v>4466</v>
      </c>
      <c r="S62">
        <f t="shared" si="15"/>
        <v>1440</v>
      </c>
    </row>
    <row r="63" spans="1:19" x14ac:dyDescent="0.25">
      <c r="A63">
        <v>74.518799999999999</v>
      </c>
      <c r="B63">
        <v>11112</v>
      </c>
      <c r="C63">
        <f t="shared" si="8"/>
        <v>37.259399999999999</v>
      </c>
      <c r="D63">
        <f t="shared" si="10"/>
        <v>2894</v>
      </c>
      <c r="E63">
        <f t="shared" si="14"/>
        <v>441</v>
      </c>
      <c r="O63">
        <v>75.6464</v>
      </c>
      <c r="P63">
        <v>12804</v>
      </c>
      <c r="Q63">
        <f t="shared" si="11"/>
        <v>37.8232</v>
      </c>
      <c r="R63">
        <f t="shared" si="13"/>
        <v>4222</v>
      </c>
      <c r="S63">
        <f t="shared" si="15"/>
        <v>765</v>
      </c>
    </row>
    <row r="64" spans="1:19" x14ac:dyDescent="0.25">
      <c r="A64">
        <v>74.538200000000003</v>
      </c>
      <c r="B64">
        <v>10678</v>
      </c>
      <c r="C64">
        <f t="shared" si="8"/>
        <v>37.269100000000002</v>
      </c>
      <c r="D64">
        <f t="shared" si="10"/>
        <v>2460</v>
      </c>
      <c r="E64">
        <f t="shared" si="14"/>
        <v>94</v>
      </c>
      <c r="O64">
        <v>75.665899999999993</v>
      </c>
      <c r="P64">
        <v>12715</v>
      </c>
      <c r="Q64">
        <f t="shared" si="11"/>
        <v>37.832949999999997</v>
      </c>
      <c r="R64">
        <f t="shared" si="13"/>
        <v>4133</v>
      </c>
      <c r="S64">
        <f t="shared" si="15"/>
        <v>578</v>
      </c>
    </row>
    <row r="65" spans="1:19" x14ac:dyDescent="0.25">
      <c r="A65">
        <v>74.557699999999997</v>
      </c>
      <c r="B65">
        <v>10311</v>
      </c>
      <c r="C65">
        <f t="shared" si="8"/>
        <v>37.278849999999998</v>
      </c>
      <c r="D65">
        <f t="shared" si="10"/>
        <v>2093</v>
      </c>
      <c r="E65">
        <f t="shared" si="14"/>
        <v>-103</v>
      </c>
      <c r="O65">
        <v>75.685299999999998</v>
      </c>
      <c r="P65">
        <v>12184</v>
      </c>
      <c r="Q65">
        <f t="shared" si="11"/>
        <v>37.842649999999999</v>
      </c>
      <c r="R65">
        <f t="shared" si="13"/>
        <v>3602</v>
      </c>
      <c r="S65">
        <f t="shared" si="15"/>
        <v>95.5</v>
      </c>
    </row>
    <row r="66" spans="1:19" x14ac:dyDescent="0.25">
      <c r="A66">
        <v>74.577100000000002</v>
      </c>
      <c r="B66">
        <v>9897</v>
      </c>
      <c r="C66">
        <f t="shared" si="8"/>
        <v>37.288550000000001</v>
      </c>
      <c r="D66">
        <f t="shared" si="10"/>
        <v>1679</v>
      </c>
      <c r="E66">
        <f t="shared" si="14"/>
        <v>-211.5</v>
      </c>
      <c r="O66">
        <v>75.704700000000003</v>
      </c>
      <c r="P66">
        <v>11988</v>
      </c>
      <c r="Q66">
        <f t="shared" si="11"/>
        <v>37.852350000000001</v>
      </c>
      <c r="R66">
        <f t="shared" si="13"/>
        <v>3406</v>
      </c>
      <c r="S66">
        <f t="shared" si="15"/>
        <v>-11.5</v>
      </c>
    </row>
    <row r="67" spans="1:19" x14ac:dyDescent="0.25">
      <c r="A67">
        <v>74.596500000000006</v>
      </c>
      <c r="B67">
        <v>9761</v>
      </c>
      <c r="C67">
        <f t="shared" si="8"/>
        <v>37.298250000000003</v>
      </c>
      <c r="D67">
        <f t="shared" si="10"/>
        <v>1543</v>
      </c>
      <c r="E67">
        <f t="shared" si="14"/>
        <v>-253</v>
      </c>
      <c r="O67">
        <v>75.724199999999996</v>
      </c>
      <c r="P67">
        <v>11475</v>
      </c>
      <c r="Q67">
        <f t="shared" si="11"/>
        <v>37.862099999999998</v>
      </c>
      <c r="R67">
        <f t="shared" si="13"/>
        <v>2893</v>
      </c>
      <c r="S67">
        <f t="shared" si="15"/>
        <v>-205</v>
      </c>
    </row>
    <row r="68" spans="1:19" x14ac:dyDescent="0.25">
      <c r="A68">
        <v>74.616</v>
      </c>
      <c r="B68">
        <v>9430</v>
      </c>
      <c r="C68">
        <f t="shared" si="8"/>
        <v>37.308</v>
      </c>
      <c r="D68">
        <f t="shared" si="10"/>
        <v>1212</v>
      </c>
      <c r="E68">
        <f t="shared" si="14"/>
        <v>-538.5</v>
      </c>
      <c r="O68">
        <v>75.743600000000001</v>
      </c>
      <c r="P68">
        <v>11068</v>
      </c>
      <c r="Q68">
        <f t="shared" si="11"/>
        <v>37.8718</v>
      </c>
      <c r="R68">
        <f t="shared" si="13"/>
        <v>2486</v>
      </c>
      <c r="S68">
        <f t="shared" si="15"/>
        <v>-361</v>
      </c>
    </row>
    <row r="69" spans="1:19" x14ac:dyDescent="0.25">
      <c r="A69">
        <v>74.635400000000004</v>
      </c>
      <c r="B69">
        <v>9118</v>
      </c>
      <c r="C69">
        <f t="shared" si="8"/>
        <v>37.317700000000002</v>
      </c>
      <c r="D69">
        <f t="shared" si="10"/>
        <v>900</v>
      </c>
      <c r="E69">
        <f t="shared" si="14"/>
        <v>-833.5</v>
      </c>
      <c r="O69">
        <v>75.763099999999994</v>
      </c>
      <c r="P69">
        <v>10549</v>
      </c>
      <c r="Q69">
        <f t="shared" si="11"/>
        <v>37.881549999999997</v>
      </c>
      <c r="R69">
        <f t="shared" si="13"/>
        <v>1967</v>
      </c>
      <c r="S69">
        <f t="shared" si="15"/>
        <v>-669</v>
      </c>
    </row>
    <row r="70" spans="1:19" x14ac:dyDescent="0.25">
      <c r="A70">
        <v>74.654899999999998</v>
      </c>
      <c r="B70">
        <v>9085</v>
      </c>
      <c r="C70">
        <f t="shared" si="8"/>
        <v>37.327449999999999</v>
      </c>
      <c r="D70">
        <f t="shared" si="10"/>
        <v>867</v>
      </c>
      <c r="E70">
        <f t="shared" si="14"/>
        <v>-769.5</v>
      </c>
      <c r="O70">
        <v>75.782499999999999</v>
      </c>
      <c r="P70">
        <v>10247</v>
      </c>
      <c r="Q70">
        <f t="shared" si="11"/>
        <v>37.891249999999999</v>
      </c>
      <c r="R70">
        <f t="shared" si="13"/>
        <v>1665</v>
      </c>
      <c r="S70">
        <f t="shared" si="15"/>
        <v>-754</v>
      </c>
    </row>
    <row r="71" spans="1:19" x14ac:dyDescent="0.25">
      <c r="A71">
        <v>74.674300000000002</v>
      </c>
      <c r="B71">
        <v>8962</v>
      </c>
      <c r="C71">
        <f t="shared" si="8"/>
        <v>37.337150000000001</v>
      </c>
      <c r="D71">
        <f t="shared" si="10"/>
        <v>744</v>
      </c>
      <c r="E71">
        <f t="shared" si="14"/>
        <v>-977.5</v>
      </c>
      <c r="O71">
        <v>75.802000000000007</v>
      </c>
      <c r="P71">
        <v>9780</v>
      </c>
      <c r="Q71">
        <f t="shared" si="11"/>
        <v>37.901000000000003</v>
      </c>
      <c r="R71">
        <f t="shared" si="13"/>
        <v>1198</v>
      </c>
      <c r="S71">
        <f t="shared" si="15"/>
        <v>-1136</v>
      </c>
    </row>
    <row r="72" spans="1:19" x14ac:dyDescent="0.25">
      <c r="A72">
        <v>74.693700000000007</v>
      </c>
      <c r="B72">
        <v>8841</v>
      </c>
      <c r="C72">
        <f t="shared" si="8"/>
        <v>37.346850000000003</v>
      </c>
      <c r="D72">
        <f t="shared" si="10"/>
        <v>623</v>
      </c>
      <c r="E72">
        <f t="shared" si="14"/>
        <v>-897.5</v>
      </c>
      <c r="O72">
        <v>75.821399999999997</v>
      </c>
      <c r="P72">
        <v>9664</v>
      </c>
      <c r="Q72">
        <f t="shared" si="11"/>
        <v>37.910699999999999</v>
      </c>
      <c r="R72">
        <f t="shared" si="13"/>
        <v>1082</v>
      </c>
      <c r="S72">
        <f t="shared" si="15"/>
        <v>-1193</v>
      </c>
    </row>
    <row r="73" spans="1:19" x14ac:dyDescent="0.25">
      <c r="A73">
        <v>74.713200000000001</v>
      </c>
      <c r="B73">
        <v>8694</v>
      </c>
      <c r="C73">
        <f t="shared" si="8"/>
        <v>37.3566</v>
      </c>
      <c r="D73">
        <f t="shared" si="10"/>
        <v>476</v>
      </c>
      <c r="E73">
        <f t="shared" si="14"/>
        <v>-1063.5</v>
      </c>
      <c r="O73">
        <v>75.840800000000002</v>
      </c>
      <c r="P73">
        <v>9327</v>
      </c>
      <c r="Q73">
        <f t="shared" si="11"/>
        <v>37.920400000000001</v>
      </c>
      <c r="R73">
        <f t="shared" si="13"/>
        <v>745</v>
      </c>
      <c r="S73">
        <f t="shared" si="15"/>
        <v>-1527.5</v>
      </c>
    </row>
    <row r="74" spans="1:19" x14ac:dyDescent="0.25">
      <c r="A74">
        <v>74.732600000000005</v>
      </c>
      <c r="B74">
        <v>8683</v>
      </c>
      <c r="C74">
        <f t="shared" si="8"/>
        <v>37.366300000000003</v>
      </c>
      <c r="D74">
        <f t="shared" si="10"/>
        <v>465</v>
      </c>
      <c r="E74">
        <f t="shared" si="14"/>
        <v>-982</v>
      </c>
      <c r="O74">
        <v>75.860299999999995</v>
      </c>
      <c r="P74">
        <v>8972</v>
      </c>
      <c r="Q74">
        <f t="shared" si="11"/>
        <v>37.930149999999998</v>
      </c>
      <c r="R74">
        <f t="shared" si="13"/>
        <v>390</v>
      </c>
      <c r="S74">
        <f t="shared" si="15"/>
        <v>-1843</v>
      </c>
    </row>
    <row r="75" spans="1:19" x14ac:dyDescent="0.25">
      <c r="A75">
        <v>74.752099999999999</v>
      </c>
      <c r="B75">
        <v>8648</v>
      </c>
      <c r="C75">
        <f t="shared" si="8"/>
        <v>37.376049999999999</v>
      </c>
      <c r="D75">
        <f t="shared" si="10"/>
        <v>430</v>
      </c>
      <c r="E75">
        <f t="shared" si="14"/>
        <v>-800</v>
      </c>
      <c r="O75">
        <v>75.8797</v>
      </c>
      <c r="P75">
        <v>9092</v>
      </c>
      <c r="Q75">
        <f t="shared" si="11"/>
        <v>37.93985</v>
      </c>
      <c r="R75">
        <f t="shared" si="13"/>
        <v>510</v>
      </c>
      <c r="S75">
        <f t="shared" si="15"/>
        <v>-1601</v>
      </c>
    </row>
    <row r="76" spans="1:19" x14ac:dyDescent="0.25">
      <c r="A76">
        <v>74.771500000000003</v>
      </c>
      <c r="B76">
        <v>8731</v>
      </c>
      <c r="C76">
        <f t="shared" si="8"/>
        <v>37.385750000000002</v>
      </c>
      <c r="D76">
        <f t="shared" si="10"/>
        <v>513</v>
      </c>
      <c r="E76">
        <f t="shared" si="14"/>
        <v>-533.5</v>
      </c>
      <c r="O76">
        <v>75.899199999999993</v>
      </c>
      <c r="P76">
        <v>8959</v>
      </c>
      <c r="Q76">
        <f t="shared" si="11"/>
        <v>37.949599999999997</v>
      </c>
      <c r="R76">
        <f t="shared" si="13"/>
        <v>377</v>
      </c>
      <c r="S76">
        <f t="shared" si="15"/>
        <v>-1689.5</v>
      </c>
    </row>
    <row r="77" spans="1:19" x14ac:dyDescent="0.25">
      <c r="A77">
        <v>74.790999999999997</v>
      </c>
      <c r="B77">
        <v>8747</v>
      </c>
      <c r="C77">
        <f t="shared" si="8"/>
        <v>37.395499999999998</v>
      </c>
      <c r="D77">
        <f t="shared" si="10"/>
        <v>529</v>
      </c>
      <c r="E77">
        <f t="shared" si="14"/>
        <v>-310.5</v>
      </c>
      <c r="O77">
        <v>75.918599999999998</v>
      </c>
      <c r="P77">
        <v>8853</v>
      </c>
      <c r="Q77">
        <f t="shared" si="11"/>
        <v>37.959299999999999</v>
      </c>
      <c r="R77">
        <f t="shared" si="13"/>
        <v>271</v>
      </c>
      <c r="S77">
        <f t="shared" si="15"/>
        <v>-1530</v>
      </c>
    </row>
    <row r="78" spans="1:19" x14ac:dyDescent="0.25">
      <c r="A78">
        <v>74.810400000000001</v>
      </c>
      <c r="B78">
        <v>8460</v>
      </c>
      <c r="C78">
        <f t="shared" si="8"/>
        <v>37.405200000000001</v>
      </c>
      <c r="D78">
        <f t="shared" si="10"/>
        <v>242</v>
      </c>
      <c r="E78">
        <f t="shared" si="14"/>
        <v>-529.5</v>
      </c>
      <c r="O78">
        <v>75.938100000000006</v>
      </c>
      <c r="P78">
        <v>8671</v>
      </c>
      <c r="Q78">
        <f t="shared" si="11"/>
        <v>37.969050000000003</v>
      </c>
      <c r="R78">
        <f t="shared" si="13"/>
        <v>89</v>
      </c>
      <c r="S78">
        <f t="shared" si="15"/>
        <v>-1614</v>
      </c>
    </row>
    <row r="79" spans="1:19" x14ac:dyDescent="0.25">
      <c r="A79">
        <v>74.829800000000006</v>
      </c>
      <c r="B79">
        <v>8630</v>
      </c>
      <c r="C79">
        <f t="shared" si="8"/>
        <v>37.414900000000003</v>
      </c>
      <c r="D79">
        <f t="shared" si="10"/>
        <v>412</v>
      </c>
      <c r="E79">
        <f t="shared" si="14"/>
        <v>-194</v>
      </c>
      <c r="O79">
        <v>75.957499999999996</v>
      </c>
      <c r="P79">
        <v>8638</v>
      </c>
      <c r="Q79">
        <f t="shared" si="11"/>
        <v>37.978749999999998</v>
      </c>
      <c r="R79">
        <f t="shared" si="13"/>
        <v>56</v>
      </c>
      <c r="S79">
        <f t="shared" si="15"/>
        <v>-1390.5</v>
      </c>
    </row>
    <row r="80" spans="1:19" x14ac:dyDescent="0.25">
      <c r="A80">
        <v>74.849299999999999</v>
      </c>
      <c r="B80">
        <v>8505</v>
      </c>
      <c r="C80">
        <f t="shared" si="8"/>
        <v>37.42465</v>
      </c>
      <c r="D80">
        <f t="shared" si="10"/>
        <v>287</v>
      </c>
      <c r="E80">
        <f t="shared" si="14"/>
        <v>-163</v>
      </c>
    </row>
    <row r="81" spans="1:5" x14ac:dyDescent="0.25">
      <c r="A81">
        <v>74.868700000000004</v>
      </c>
      <c r="B81">
        <v>8455</v>
      </c>
      <c r="C81">
        <f t="shared" si="8"/>
        <v>37.434350000000002</v>
      </c>
      <c r="D81">
        <f t="shared" si="10"/>
        <v>237</v>
      </c>
      <c r="E81">
        <f t="shared" si="14"/>
        <v>-196.5</v>
      </c>
    </row>
    <row r="82" spans="1:5" x14ac:dyDescent="0.25">
      <c r="A82">
        <v>74.888199999999998</v>
      </c>
      <c r="B82">
        <v>8513</v>
      </c>
      <c r="C82">
        <f t="shared" ref="C82:C83" si="16">A82/2</f>
        <v>37.444099999999999</v>
      </c>
      <c r="D82">
        <f t="shared" si="10"/>
        <v>295</v>
      </c>
      <c r="E82">
        <f t="shared" si="14"/>
        <v>-77</v>
      </c>
    </row>
    <row r="83" spans="1:5" x14ac:dyDescent="0.25">
      <c r="A83">
        <v>74.907600000000002</v>
      </c>
      <c r="B83">
        <v>8356</v>
      </c>
      <c r="C83">
        <f t="shared" si="16"/>
        <v>37.453800000000001</v>
      </c>
      <c r="D83">
        <f t="shared" si="10"/>
        <v>138</v>
      </c>
      <c r="E83">
        <f t="shared" si="14"/>
        <v>-173.5</v>
      </c>
    </row>
  </sheetData>
  <mergeCells count="4">
    <mergeCell ref="A1:D1"/>
    <mergeCell ref="O1:R1"/>
    <mergeCell ref="A26:D26"/>
    <mergeCell ref="O30:R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19D22-CBAB-4C60-8741-5972EC3F7B51}">
  <dimension ref="A1:R83"/>
  <sheetViews>
    <sheetView tabSelected="1" topLeftCell="M24" workbookViewId="0">
      <selection activeCell="P8" sqref="P8"/>
    </sheetView>
  </sheetViews>
  <sheetFormatPr defaultRowHeight="15" x14ac:dyDescent="0.25"/>
  <sheetData>
    <row r="1" spans="1:18" x14ac:dyDescent="0.25">
      <c r="A1" s="4" t="s">
        <v>18</v>
      </c>
      <c r="B1" s="4"/>
      <c r="C1" s="4"/>
      <c r="D1" s="4"/>
      <c r="E1">
        <v>0.06</v>
      </c>
      <c r="N1" s="4" t="s">
        <v>17</v>
      </c>
      <c r="O1" s="4"/>
      <c r="P1" s="4"/>
      <c r="Q1" s="4"/>
      <c r="R1">
        <v>0.06</v>
      </c>
    </row>
    <row r="2" spans="1:18" x14ac:dyDescent="0.25">
      <c r="A2" t="s">
        <v>0</v>
      </c>
      <c r="B2" t="s">
        <v>1</v>
      </c>
      <c r="C2" t="s">
        <v>2</v>
      </c>
      <c r="D2" t="s">
        <v>1</v>
      </c>
      <c r="N2" t="s">
        <v>0</v>
      </c>
      <c r="O2" t="s">
        <v>1</v>
      </c>
      <c r="P2" t="s">
        <v>2</v>
      </c>
      <c r="Q2" t="s">
        <v>1</v>
      </c>
    </row>
    <row r="3" spans="1:18" x14ac:dyDescent="0.25">
      <c r="A3">
        <v>43.2361</v>
      </c>
      <c r="B3">
        <v>2272</v>
      </c>
      <c r="C3">
        <f t="shared" ref="C3:C28" si="0">A3/2</f>
        <v>21.61805</v>
      </c>
      <c r="D3">
        <f>B3-2272</f>
        <v>0</v>
      </c>
      <c r="E3">
        <f t="shared" ref="E3:E7" si="1">D3</f>
        <v>0</v>
      </c>
      <c r="N3">
        <v>44.6554</v>
      </c>
      <c r="O3">
        <v>2263</v>
      </c>
      <c r="P3">
        <f t="shared" ref="P3:P22" si="2">N3/2</f>
        <v>22.3277</v>
      </c>
      <c r="Q3">
        <f>O3-2263</f>
        <v>0</v>
      </c>
      <c r="R3">
        <f t="shared" ref="R3:R7" si="3">Q3</f>
        <v>0</v>
      </c>
    </row>
    <row r="4" spans="1:18" x14ac:dyDescent="0.25">
      <c r="A4">
        <v>43.255499999999998</v>
      </c>
      <c r="B4">
        <v>2351</v>
      </c>
      <c r="C4">
        <f t="shared" si="0"/>
        <v>21.627749999999999</v>
      </c>
      <c r="D4">
        <f t="shared" ref="D4:D28" si="4">B4-2272</f>
        <v>79</v>
      </c>
      <c r="E4">
        <f t="shared" si="1"/>
        <v>79</v>
      </c>
      <c r="N4">
        <v>44.674799999999998</v>
      </c>
      <c r="O4">
        <v>2339</v>
      </c>
      <c r="P4">
        <f t="shared" si="2"/>
        <v>22.337399999999999</v>
      </c>
      <c r="Q4">
        <f t="shared" ref="Q4:Q22" si="5">O4-2263</f>
        <v>76</v>
      </c>
      <c r="R4">
        <f t="shared" si="3"/>
        <v>76</v>
      </c>
    </row>
    <row r="5" spans="1:18" x14ac:dyDescent="0.25">
      <c r="A5">
        <v>43.274999999999999</v>
      </c>
      <c r="B5">
        <v>2493</v>
      </c>
      <c r="C5">
        <f t="shared" si="0"/>
        <v>21.637499999999999</v>
      </c>
      <c r="D5">
        <f t="shared" si="4"/>
        <v>221</v>
      </c>
      <c r="E5">
        <f t="shared" si="1"/>
        <v>221</v>
      </c>
      <c r="N5">
        <v>44.694299999999998</v>
      </c>
      <c r="O5">
        <v>2423</v>
      </c>
      <c r="P5">
        <f t="shared" si="2"/>
        <v>22.347149999999999</v>
      </c>
      <c r="Q5">
        <f t="shared" si="5"/>
        <v>160</v>
      </c>
      <c r="R5">
        <f t="shared" si="3"/>
        <v>160</v>
      </c>
    </row>
    <row r="6" spans="1:18" x14ac:dyDescent="0.25">
      <c r="A6">
        <v>43.294400000000003</v>
      </c>
      <c r="B6">
        <v>2377</v>
      </c>
      <c r="C6">
        <f t="shared" si="0"/>
        <v>21.647200000000002</v>
      </c>
      <c r="D6">
        <f t="shared" si="4"/>
        <v>105</v>
      </c>
      <c r="E6">
        <f t="shared" si="1"/>
        <v>105</v>
      </c>
      <c r="N6">
        <v>44.713700000000003</v>
      </c>
      <c r="O6">
        <v>2651</v>
      </c>
      <c r="P6">
        <f t="shared" si="2"/>
        <v>22.356850000000001</v>
      </c>
      <c r="Q6">
        <f t="shared" si="5"/>
        <v>388</v>
      </c>
      <c r="R6">
        <f t="shared" si="3"/>
        <v>388</v>
      </c>
    </row>
    <row r="7" spans="1:18" x14ac:dyDescent="0.25">
      <c r="A7">
        <v>43.313899999999997</v>
      </c>
      <c r="B7">
        <v>2506</v>
      </c>
      <c r="C7">
        <f t="shared" si="0"/>
        <v>21.656949999999998</v>
      </c>
      <c r="D7">
        <f t="shared" si="4"/>
        <v>234</v>
      </c>
      <c r="E7">
        <f t="shared" si="1"/>
        <v>234</v>
      </c>
      <c r="N7">
        <v>44.733199999999997</v>
      </c>
      <c r="O7">
        <v>2911</v>
      </c>
      <c r="P7">
        <f t="shared" si="2"/>
        <v>22.366599999999998</v>
      </c>
      <c r="Q7">
        <f t="shared" si="5"/>
        <v>648</v>
      </c>
      <c r="R7">
        <f t="shared" si="3"/>
        <v>648</v>
      </c>
    </row>
    <row r="8" spans="1:18" x14ac:dyDescent="0.25">
      <c r="A8">
        <v>43.333300000000001</v>
      </c>
      <c r="B8">
        <v>2589</v>
      </c>
      <c r="C8">
        <f t="shared" si="0"/>
        <v>21.666650000000001</v>
      </c>
      <c r="D8">
        <f t="shared" si="4"/>
        <v>317</v>
      </c>
      <c r="E8">
        <f>D8</f>
        <v>317</v>
      </c>
      <c r="N8">
        <v>44.752600000000001</v>
      </c>
      <c r="O8">
        <v>3205</v>
      </c>
      <c r="P8">
        <f t="shared" si="2"/>
        <v>22.376300000000001</v>
      </c>
      <c r="Q8">
        <f t="shared" si="5"/>
        <v>942</v>
      </c>
      <c r="R8">
        <f>Q8</f>
        <v>942</v>
      </c>
    </row>
    <row r="9" spans="1:18" x14ac:dyDescent="0.25">
      <c r="A9">
        <v>43.352800000000002</v>
      </c>
      <c r="B9">
        <v>2865</v>
      </c>
      <c r="C9">
        <f t="shared" si="0"/>
        <v>21.676400000000001</v>
      </c>
      <c r="D9">
        <f t="shared" si="4"/>
        <v>593</v>
      </c>
      <c r="E9">
        <f>D9-D3/2</f>
        <v>593</v>
      </c>
      <c r="N9">
        <v>44.771999999999998</v>
      </c>
      <c r="O9">
        <v>3102</v>
      </c>
      <c r="P9">
        <f t="shared" si="2"/>
        <v>22.385999999999999</v>
      </c>
      <c r="Q9">
        <f t="shared" si="5"/>
        <v>839</v>
      </c>
      <c r="R9">
        <f>Q9-Q3/2</f>
        <v>839</v>
      </c>
    </row>
    <row r="10" spans="1:18" x14ac:dyDescent="0.25">
      <c r="A10">
        <v>43.372199999999999</v>
      </c>
      <c r="B10">
        <v>3390</v>
      </c>
      <c r="C10">
        <f t="shared" si="0"/>
        <v>21.6861</v>
      </c>
      <c r="D10">
        <f t="shared" si="4"/>
        <v>1118</v>
      </c>
      <c r="E10">
        <f t="shared" ref="E10:E28" si="6">D10-D4/2</f>
        <v>1078.5</v>
      </c>
      <c r="N10">
        <v>44.791499999999999</v>
      </c>
      <c r="O10">
        <v>3115</v>
      </c>
      <c r="P10">
        <f t="shared" si="2"/>
        <v>22.39575</v>
      </c>
      <c r="Q10">
        <f t="shared" si="5"/>
        <v>852</v>
      </c>
      <c r="R10">
        <f t="shared" ref="R10:R22" si="7">Q10-Q4/2</f>
        <v>814</v>
      </c>
    </row>
    <row r="11" spans="1:18" x14ac:dyDescent="0.25">
      <c r="A11">
        <v>43.391599999999997</v>
      </c>
      <c r="B11">
        <v>3900</v>
      </c>
      <c r="C11">
        <f t="shared" si="0"/>
        <v>21.695799999999998</v>
      </c>
      <c r="D11">
        <f t="shared" si="4"/>
        <v>1628</v>
      </c>
      <c r="E11">
        <f t="shared" si="6"/>
        <v>1517.5</v>
      </c>
      <c r="N11">
        <v>44.810899999999997</v>
      </c>
      <c r="O11">
        <v>3144</v>
      </c>
      <c r="P11">
        <f t="shared" si="2"/>
        <v>22.405449999999998</v>
      </c>
      <c r="Q11">
        <f t="shared" si="5"/>
        <v>881</v>
      </c>
      <c r="R11">
        <f t="shared" si="7"/>
        <v>801</v>
      </c>
    </row>
    <row r="12" spans="1:18" x14ac:dyDescent="0.25">
      <c r="A12">
        <v>43.411099999999998</v>
      </c>
      <c r="B12">
        <v>4119</v>
      </c>
      <c r="C12">
        <f t="shared" si="0"/>
        <v>21.705549999999999</v>
      </c>
      <c r="D12">
        <f t="shared" si="4"/>
        <v>1847</v>
      </c>
      <c r="E12">
        <f t="shared" si="6"/>
        <v>1794.5</v>
      </c>
      <c r="N12">
        <v>44.830399999999997</v>
      </c>
      <c r="O12">
        <v>3130</v>
      </c>
      <c r="P12">
        <f t="shared" si="2"/>
        <v>22.415199999999999</v>
      </c>
      <c r="Q12">
        <f t="shared" si="5"/>
        <v>867</v>
      </c>
      <c r="R12">
        <f t="shared" si="7"/>
        <v>673</v>
      </c>
    </row>
    <row r="13" spans="1:18" x14ac:dyDescent="0.25">
      <c r="A13">
        <v>43.430500000000002</v>
      </c>
      <c r="B13">
        <v>4221</v>
      </c>
      <c r="C13">
        <f t="shared" si="0"/>
        <v>21.715250000000001</v>
      </c>
      <c r="D13">
        <f t="shared" si="4"/>
        <v>1949</v>
      </c>
      <c r="E13">
        <f t="shared" si="6"/>
        <v>1832</v>
      </c>
      <c r="N13">
        <v>44.849800000000002</v>
      </c>
      <c r="O13">
        <v>3239</v>
      </c>
      <c r="P13">
        <f t="shared" si="2"/>
        <v>22.424900000000001</v>
      </c>
      <c r="Q13">
        <f t="shared" si="5"/>
        <v>976</v>
      </c>
      <c r="R13">
        <f t="shared" si="7"/>
        <v>652</v>
      </c>
    </row>
    <row r="14" spans="1:18" x14ac:dyDescent="0.25">
      <c r="A14">
        <v>43.45</v>
      </c>
      <c r="B14">
        <v>4221</v>
      </c>
      <c r="C14">
        <f t="shared" si="0"/>
        <v>21.725000000000001</v>
      </c>
      <c r="D14">
        <f t="shared" si="4"/>
        <v>1949</v>
      </c>
      <c r="E14">
        <f t="shared" si="6"/>
        <v>1790.5</v>
      </c>
      <c r="N14">
        <v>44.869300000000003</v>
      </c>
      <c r="O14">
        <v>3148</v>
      </c>
      <c r="P14">
        <f t="shared" si="2"/>
        <v>22.434650000000001</v>
      </c>
      <c r="Q14">
        <f t="shared" si="5"/>
        <v>885</v>
      </c>
      <c r="R14">
        <f t="shared" si="7"/>
        <v>414</v>
      </c>
    </row>
    <row r="15" spans="1:18" x14ac:dyDescent="0.25">
      <c r="A15">
        <v>43.4694</v>
      </c>
      <c r="B15">
        <v>4219</v>
      </c>
      <c r="C15">
        <f t="shared" si="0"/>
        <v>21.7347</v>
      </c>
      <c r="D15">
        <f t="shared" si="4"/>
        <v>1947</v>
      </c>
      <c r="E15">
        <f t="shared" si="6"/>
        <v>1650.5</v>
      </c>
      <c r="N15">
        <v>44.8887</v>
      </c>
      <c r="O15">
        <v>3046</v>
      </c>
      <c r="P15">
        <f t="shared" si="2"/>
        <v>22.44435</v>
      </c>
      <c r="Q15">
        <f t="shared" si="5"/>
        <v>783</v>
      </c>
      <c r="R15">
        <f t="shared" si="7"/>
        <v>363.5</v>
      </c>
    </row>
    <row r="16" spans="1:18" x14ac:dyDescent="0.25">
      <c r="A16">
        <v>43.488900000000001</v>
      </c>
      <c r="B16">
        <v>4148</v>
      </c>
      <c r="C16">
        <f t="shared" si="0"/>
        <v>21.744450000000001</v>
      </c>
      <c r="D16">
        <f t="shared" si="4"/>
        <v>1876</v>
      </c>
      <c r="E16">
        <f t="shared" si="6"/>
        <v>1317</v>
      </c>
      <c r="N16">
        <v>44.908099999999997</v>
      </c>
      <c r="O16">
        <v>2925</v>
      </c>
      <c r="P16">
        <f t="shared" si="2"/>
        <v>22.454049999999999</v>
      </c>
      <c r="Q16">
        <f t="shared" si="5"/>
        <v>662</v>
      </c>
      <c r="R16">
        <f t="shared" si="7"/>
        <v>236</v>
      </c>
    </row>
    <row r="17" spans="1:18" x14ac:dyDescent="0.25">
      <c r="A17">
        <v>43.508299999999998</v>
      </c>
      <c r="B17">
        <v>4186</v>
      </c>
      <c r="C17">
        <f t="shared" si="0"/>
        <v>21.754149999999999</v>
      </c>
      <c r="D17">
        <f t="shared" si="4"/>
        <v>1914</v>
      </c>
      <c r="E17">
        <f t="shared" si="6"/>
        <v>1100</v>
      </c>
      <c r="N17">
        <v>44.927599999999998</v>
      </c>
      <c r="O17">
        <v>2796</v>
      </c>
      <c r="P17">
        <f t="shared" si="2"/>
        <v>22.463799999999999</v>
      </c>
      <c r="Q17">
        <f t="shared" si="5"/>
        <v>533</v>
      </c>
      <c r="R17">
        <f t="shared" si="7"/>
        <v>92.5</v>
      </c>
    </row>
    <row r="18" spans="1:18" x14ac:dyDescent="0.25">
      <c r="A18">
        <v>43.527700000000003</v>
      </c>
      <c r="B18">
        <v>3942</v>
      </c>
      <c r="C18">
        <f t="shared" si="0"/>
        <v>21.763850000000001</v>
      </c>
      <c r="D18">
        <f t="shared" si="4"/>
        <v>1670</v>
      </c>
      <c r="E18">
        <f t="shared" si="6"/>
        <v>746.5</v>
      </c>
      <c r="N18">
        <v>44.947000000000003</v>
      </c>
      <c r="O18">
        <v>2562</v>
      </c>
      <c r="P18">
        <f t="shared" si="2"/>
        <v>22.473500000000001</v>
      </c>
      <c r="Q18">
        <f t="shared" si="5"/>
        <v>299</v>
      </c>
      <c r="R18">
        <f t="shared" si="7"/>
        <v>-134.5</v>
      </c>
    </row>
    <row r="19" spans="1:18" x14ac:dyDescent="0.25">
      <c r="A19">
        <v>43.547199999999997</v>
      </c>
      <c r="B19">
        <v>3522</v>
      </c>
      <c r="C19">
        <f t="shared" si="0"/>
        <v>21.773599999999998</v>
      </c>
      <c r="D19">
        <f t="shared" si="4"/>
        <v>1250</v>
      </c>
      <c r="E19">
        <f t="shared" si="6"/>
        <v>275.5</v>
      </c>
      <c r="N19">
        <v>44.966500000000003</v>
      </c>
      <c r="O19">
        <v>2576</v>
      </c>
      <c r="P19">
        <f t="shared" si="2"/>
        <v>22.483250000000002</v>
      </c>
      <c r="Q19">
        <f t="shared" si="5"/>
        <v>313</v>
      </c>
      <c r="R19">
        <f t="shared" si="7"/>
        <v>-175</v>
      </c>
    </row>
    <row r="20" spans="1:18" x14ac:dyDescent="0.25">
      <c r="A20">
        <v>43.566600000000001</v>
      </c>
      <c r="B20">
        <v>3397</v>
      </c>
      <c r="C20">
        <f t="shared" si="0"/>
        <v>21.783300000000001</v>
      </c>
      <c r="D20">
        <f t="shared" si="4"/>
        <v>1125</v>
      </c>
      <c r="E20">
        <f t="shared" si="6"/>
        <v>150.5</v>
      </c>
      <c r="N20">
        <v>44.985900000000001</v>
      </c>
      <c r="O20">
        <v>2480</v>
      </c>
      <c r="P20">
        <f t="shared" si="2"/>
        <v>22.49295</v>
      </c>
      <c r="Q20">
        <f t="shared" si="5"/>
        <v>217</v>
      </c>
      <c r="R20">
        <f t="shared" si="7"/>
        <v>-225.5</v>
      </c>
    </row>
    <row r="21" spans="1:18" x14ac:dyDescent="0.25">
      <c r="A21">
        <v>43.586100000000002</v>
      </c>
      <c r="B21">
        <v>3169</v>
      </c>
      <c r="C21">
        <f t="shared" si="0"/>
        <v>21.793050000000001</v>
      </c>
      <c r="D21">
        <f t="shared" si="4"/>
        <v>897</v>
      </c>
      <c r="E21">
        <f t="shared" si="6"/>
        <v>-76.5</v>
      </c>
      <c r="N21">
        <v>45.005400000000002</v>
      </c>
      <c r="O21">
        <v>2351</v>
      </c>
      <c r="P21">
        <f t="shared" si="2"/>
        <v>22.502700000000001</v>
      </c>
      <c r="Q21">
        <f t="shared" si="5"/>
        <v>88</v>
      </c>
      <c r="R21">
        <f t="shared" si="7"/>
        <v>-303.5</v>
      </c>
    </row>
    <row r="22" spans="1:18" x14ac:dyDescent="0.25">
      <c r="A22">
        <v>43.605499999999999</v>
      </c>
      <c r="B22">
        <v>2909</v>
      </c>
      <c r="C22">
        <f t="shared" si="0"/>
        <v>21.80275</v>
      </c>
      <c r="D22">
        <f t="shared" si="4"/>
        <v>637</v>
      </c>
      <c r="E22">
        <f t="shared" si="6"/>
        <v>-301</v>
      </c>
      <c r="N22">
        <v>45.024799999999999</v>
      </c>
      <c r="O22">
        <v>2203</v>
      </c>
      <c r="P22">
        <f t="shared" si="2"/>
        <v>22.5124</v>
      </c>
      <c r="Q22">
        <f t="shared" si="5"/>
        <v>-60</v>
      </c>
      <c r="R22">
        <f t="shared" si="7"/>
        <v>-391</v>
      </c>
    </row>
    <row r="23" spans="1:18" x14ac:dyDescent="0.25">
      <c r="A23">
        <v>43.625</v>
      </c>
      <c r="B23">
        <v>2776</v>
      </c>
      <c r="C23">
        <f t="shared" si="0"/>
        <v>21.8125</v>
      </c>
      <c r="D23">
        <f t="shared" si="4"/>
        <v>504</v>
      </c>
      <c r="E23">
        <f t="shared" si="6"/>
        <v>-453</v>
      </c>
    </row>
    <row r="24" spans="1:18" x14ac:dyDescent="0.25">
      <c r="A24">
        <v>43.644399999999997</v>
      </c>
      <c r="B24">
        <v>2700</v>
      </c>
      <c r="C24">
        <f t="shared" si="0"/>
        <v>21.822199999999999</v>
      </c>
      <c r="D24">
        <f t="shared" si="4"/>
        <v>428</v>
      </c>
      <c r="E24">
        <f t="shared" si="6"/>
        <v>-407</v>
      </c>
    </row>
    <row r="25" spans="1:18" x14ac:dyDescent="0.25">
      <c r="A25">
        <v>43.663800000000002</v>
      </c>
      <c r="B25">
        <v>2375</v>
      </c>
      <c r="C25">
        <f t="shared" si="0"/>
        <v>21.831900000000001</v>
      </c>
      <c r="D25">
        <f t="shared" si="4"/>
        <v>103</v>
      </c>
      <c r="E25">
        <f t="shared" si="6"/>
        <v>-522</v>
      </c>
    </row>
    <row r="26" spans="1:18" x14ac:dyDescent="0.25">
      <c r="A26">
        <v>43.683300000000003</v>
      </c>
      <c r="B26">
        <v>2425</v>
      </c>
      <c r="C26">
        <f t="shared" si="0"/>
        <v>21.841650000000001</v>
      </c>
      <c r="D26">
        <f t="shared" si="4"/>
        <v>153</v>
      </c>
      <c r="E26">
        <f t="shared" si="6"/>
        <v>-409.5</v>
      </c>
      <c r="N26" s="4" t="s">
        <v>20</v>
      </c>
      <c r="O26" s="4"/>
      <c r="P26" s="4"/>
      <c r="Q26" s="4"/>
      <c r="R26">
        <v>9.1999999999999998E-2</v>
      </c>
    </row>
    <row r="27" spans="1:18" x14ac:dyDescent="0.25">
      <c r="A27">
        <v>43.7027</v>
      </c>
      <c r="B27">
        <v>2290</v>
      </c>
      <c r="C27">
        <f t="shared" si="0"/>
        <v>21.85135</v>
      </c>
      <c r="D27">
        <f t="shared" si="4"/>
        <v>18</v>
      </c>
      <c r="E27">
        <f t="shared" si="6"/>
        <v>-430.5</v>
      </c>
      <c r="N27" t="s">
        <v>0</v>
      </c>
      <c r="O27" t="s">
        <v>1</v>
      </c>
      <c r="P27" t="s">
        <v>2</v>
      </c>
      <c r="Q27" t="s">
        <v>1</v>
      </c>
    </row>
    <row r="28" spans="1:18" x14ac:dyDescent="0.25">
      <c r="A28">
        <v>43.722200000000001</v>
      </c>
      <c r="B28">
        <v>2275</v>
      </c>
      <c r="C28">
        <f t="shared" si="0"/>
        <v>21.8611</v>
      </c>
      <c r="D28">
        <f t="shared" si="4"/>
        <v>3</v>
      </c>
      <c r="E28">
        <f t="shared" si="6"/>
        <v>-315.5</v>
      </c>
      <c r="N28">
        <v>64.855900000000005</v>
      </c>
      <c r="O28">
        <v>2819</v>
      </c>
      <c r="P28">
        <f t="shared" ref="P28:P72" si="8">N28/2</f>
        <v>32.427950000000003</v>
      </c>
      <c r="Q28">
        <f>O28-2819</f>
        <v>0</v>
      </c>
      <c r="R28">
        <f t="shared" ref="R28:R36" si="9">Q28</f>
        <v>0</v>
      </c>
    </row>
    <row r="29" spans="1:18" x14ac:dyDescent="0.25">
      <c r="N29">
        <v>64.875399999999999</v>
      </c>
      <c r="O29">
        <v>2955</v>
      </c>
      <c r="P29">
        <f t="shared" si="8"/>
        <v>32.4377</v>
      </c>
      <c r="Q29">
        <f t="shared" ref="Q29:Q72" si="10">O29-2819</f>
        <v>136</v>
      </c>
      <c r="R29">
        <f t="shared" si="9"/>
        <v>136</v>
      </c>
    </row>
    <row r="30" spans="1:18" x14ac:dyDescent="0.25">
      <c r="N30">
        <v>64.894800000000004</v>
      </c>
      <c r="O30">
        <v>3044</v>
      </c>
      <c r="P30">
        <f t="shared" si="8"/>
        <v>32.447400000000002</v>
      </c>
      <c r="Q30">
        <f t="shared" si="10"/>
        <v>225</v>
      </c>
      <c r="R30">
        <f t="shared" si="9"/>
        <v>225</v>
      </c>
    </row>
    <row r="31" spans="1:18" x14ac:dyDescent="0.25">
      <c r="A31" s="4" t="s">
        <v>19</v>
      </c>
      <c r="B31" s="4"/>
      <c r="C31" s="4"/>
      <c r="D31" s="4"/>
      <c r="E31">
        <v>0.11</v>
      </c>
      <c r="N31">
        <v>64.914299999999997</v>
      </c>
      <c r="O31">
        <v>3093</v>
      </c>
      <c r="P31">
        <f t="shared" si="8"/>
        <v>32.457149999999999</v>
      </c>
      <c r="Q31">
        <f t="shared" si="10"/>
        <v>274</v>
      </c>
      <c r="R31">
        <f t="shared" si="9"/>
        <v>274</v>
      </c>
    </row>
    <row r="32" spans="1:18" x14ac:dyDescent="0.25">
      <c r="A32" t="s">
        <v>0</v>
      </c>
      <c r="B32" t="s">
        <v>1</v>
      </c>
      <c r="C32" t="s">
        <v>2</v>
      </c>
      <c r="D32" t="s">
        <v>1</v>
      </c>
      <c r="N32">
        <v>64.933700000000002</v>
      </c>
      <c r="O32">
        <v>3184</v>
      </c>
      <c r="P32">
        <f t="shared" si="8"/>
        <v>32.466850000000001</v>
      </c>
      <c r="Q32">
        <f t="shared" si="10"/>
        <v>365</v>
      </c>
      <c r="R32">
        <f t="shared" si="9"/>
        <v>365</v>
      </c>
    </row>
    <row r="33" spans="1:18" x14ac:dyDescent="0.25">
      <c r="A33">
        <v>73.954899999999995</v>
      </c>
      <c r="B33">
        <v>3202</v>
      </c>
      <c r="C33">
        <f t="shared" ref="C33:C80" si="11">A33/2</f>
        <v>36.977449999999997</v>
      </c>
      <c r="D33">
        <f>B33-3202</f>
        <v>0</v>
      </c>
      <c r="E33">
        <f t="shared" ref="E33:E42" si="12">D33</f>
        <v>0</v>
      </c>
      <c r="N33">
        <v>64.953199999999995</v>
      </c>
      <c r="O33">
        <v>3178</v>
      </c>
      <c r="P33">
        <f t="shared" si="8"/>
        <v>32.476599999999998</v>
      </c>
      <c r="Q33">
        <f t="shared" si="10"/>
        <v>359</v>
      </c>
      <c r="R33">
        <f t="shared" si="9"/>
        <v>359</v>
      </c>
    </row>
    <row r="34" spans="1:18" x14ac:dyDescent="0.25">
      <c r="A34">
        <v>73.974400000000003</v>
      </c>
      <c r="B34">
        <v>3270</v>
      </c>
      <c r="C34">
        <f t="shared" si="11"/>
        <v>36.987200000000001</v>
      </c>
      <c r="D34">
        <f t="shared" ref="D34:D83" si="13">B34-3202</f>
        <v>68</v>
      </c>
      <c r="E34">
        <f t="shared" si="12"/>
        <v>68</v>
      </c>
      <c r="N34">
        <v>64.9726</v>
      </c>
      <c r="O34">
        <v>3401</v>
      </c>
      <c r="P34">
        <f t="shared" si="8"/>
        <v>32.4863</v>
      </c>
      <c r="Q34">
        <f t="shared" si="10"/>
        <v>582</v>
      </c>
      <c r="R34">
        <f t="shared" si="9"/>
        <v>582</v>
      </c>
    </row>
    <row r="35" spans="1:18" x14ac:dyDescent="0.25">
      <c r="A35">
        <v>73.993799999999993</v>
      </c>
      <c r="B35">
        <v>3361</v>
      </c>
      <c r="C35">
        <f t="shared" si="11"/>
        <v>36.996899999999997</v>
      </c>
      <c r="D35">
        <f t="shared" si="13"/>
        <v>159</v>
      </c>
      <c r="E35">
        <f t="shared" si="12"/>
        <v>159</v>
      </c>
      <c r="N35">
        <v>64.992000000000004</v>
      </c>
      <c r="O35">
        <v>3842</v>
      </c>
      <c r="P35">
        <f t="shared" si="8"/>
        <v>32.496000000000002</v>
      </c>
      <c r="Q35">
        <f t="shared" si="10"/>
        <v>1023</v>
      </c>
      <c r="R35">
        <f t="shared" si="9"/>
        <v>1023</v>
      </c>
    </row>
    <row r="36" spans="1:18" x14ac:dyDescent="0.25">
      <c r="A36">
        <v>74.013300000000001</v>
      </c>
      <c r="B36">
        <v>3323</v>
      </c>
      <c r="C36">
        <f t="shared" si="11"/>
        <v>37.00665</v>
      </c>
      <c r="D36">
        <f t="shared" si="13"/>
        <v>121</v>
      </c>
      <c r="E36">
        <f t="shared" si="12"/>
        <v>121</v>
      </c>
      <c r="N36">
        <v>65.011499999999998</v>
      </c>
      <c r="O36">
        <v>4051</v>
      </c>
      <c r="P36">
        <f t="shared" si="8"/>
        <v>32.505749999999999</v>
      </c>
      <c r="Q36">
        <f t="shared" si="10"/>
        <v>1232</v>
      </c>
      <c r="R36">
        <f t="shared" si="9"/>
        <v>1232</v>
      </c>
    </row>
    <row r="37" spans="1:18" x14ac:dyDescent="0.25">
      <c r="A37">
        <v>74.032700000000006</v>
      </c>
      <c r="B37">
        <v>3496</v>
      </c>
      <c r="C37">
        <f t="shared" si="11"/>
        <v>37.016350000000003</v>
      </c>
      <c r="D37">
        <f t="shared" si="13"/>
        <v>294</v>
      </c>
      <c r="E37">
        <f t="shared" si="12"/>
        <v>294</v>
      </c>
      <c r="N37">
        <v>65.030900000000003</v>
      </c>
      <c r="O37">
        <v>4470</v>
      </c>
      <c r="P37">
        <f t="shared" si="8"/>
        <v>32.515450000000001</v>
      </c>
      <c r="Q37">
        <f t="shared" si="10"/>
        <v>1651</v>
      </c>
      <c r="R37">
        <f>Q37</f>
        <v>1651</v>
      </c>
    </row>
    <row r="38" spans="1:18" x14ac:dyDescent="0.25">
      <c r="A38">
        <v>74.052199999999999</v>
      </c>
      <c r="B38">
        <v>3561</v>
      </c>
      <c r="C38">
        <f t="shared" si="11"/>
        <v>37.0261</v>
      </c>
      <c r="D38">
        <f t="shared" si="13"/>
        <v>359</v>
      </c>
      <c r="E38">
        <f t="shared" si="12"/>
        <v>359</v>
      </c>
      <c r="N38">
        <v>65.050399999999996</v>
      </c>
      <c r="O38">
        <v>4707</v>
      </c>
      <c r="P38">
        <f t="shared" si="8"/>
        <v>32.525199999999998</v>
      </c>
      <c r="Q38">
        <f t="shared" si="10"/>
        <v>1888</v>
      </c>
      <c r="R38">
        <f>Q38-Q28/2</f>
        <v>1888</v>
      </c>
    </row>
    <row r="39" spans="1:18" x14ac:dyDescent="0.25">
      <c r="A39">
        <v>74.071600000000004</v>
      </c>
      <c r="B39">
        <v>3480</v>
      </c>
      <c r="C39">
        <f t="shared" si="11"/>
        <v>37.035800000000002</v>
      </c>
      <c r="D39">
        <f t="shared" si="13"/>
        <v>278</v>
      </c>
      <c r="E39">
        <f t="shared" si="12"/>
        <v>278</v>
      </c>
      <c r="N39">
        <v>65.069800000000001</v>
      </c>
      <c r="O39">
        <v>5007</v>
      </c>
      <c r="P39">
        <f t="shared" si="8"/>
        <v>32.5349</v>
      </c>
      <c r="Q39">
        <f t="shared" si="10"/>
        <v>2188</v>
      </c>
      <c r="R39">
        <f t="shared" ref="R39:R72" si="14">Q39-Q29/2</f>
        <v>2120</v>
      </c>
    </row>
    <row r="40" spans="1:18" x14ac:dyDescent="0.25">
      <c r="A40">
        <v>74.090999999999994</v>
      </c>
      <c r="B40">
        <v>3659</v>
      </c>
      <c r="C40">
        <f t="shared" si="11"/>
        <v>37.045499999999997</v>
      </c>
      <c r="D40">
        <f t="shared" si="13"/>
        <v>457</v>
      </c>
      <c r="E40">
        <f t="shared" si="12"/>
        <v>457</v>
      </c>
      <c r="N40">
        <v>65.089299999999994</v>
      </c>
      <c r="O40">
        <v>5114</v>
      </c>
      <c r="P40">
        <f t="shared" si="8"/>
        <v>32.544649999999997</v>
      </c>
      <c r="Q40">
        <f t="shared" si="10"/>
        <v>2295</v>
      </c>
      <c r="R40">
        <f t="shared" si="14"/>
        <v>2182.5</v>
      </c>
    </row>
    <row r="41" spans="1:18" x14ac:dyDescent="0.25">
      <c r="A41">
        <v>74.110500000000002</v>
      </c>
      <c r="B41">
        <v>3777</v>
      </c>
      <c r="C41">
        <f t="shared" si="11"/>
        <v>37.055250000000001</v>
      </c>
      <c r="D41">
        <f t="shared" si="13"/>
        <v>575</v>
      </c>
      <c r="E41">
        <f t="shared" si="12"/>
        <v>575</v>
      </c>
      <c r="N41">
        <v>65.108699999999999</v>
      </c>
      <c r="O41">
        <v>5030</v>
      </c>
      <c r="P41">
        <f t="shared" si="8"/>
        <v>32.554349999999999</v>
      </c>
      <c r="Q41">
        <f t="shared" si="10"/>
        <v>2211</v>
      </c>
      <c r="R41">
        <f t="shared" si="14"/>
        <v>2074</v>
      </c>
    </row>
    <row r="42" spans="1:18" x14ac:dyDescent="0.25">
      <c r="A42">
        <v>74.129900000000006</v>
      </c>
      <c r="B42">
        <v>4066</v>
      </c>
      <c r="C42">
        <f t="shared" si="11"/>
        <v>37.064950000000003</v>
      </c>
      <c r="D42">
        <f t="shared" si="13"/>
        <v>864</v>
      </c>
      <c r="E42">
        <f t="shared" si="12"/>
        <v>864</v>
      </c>
      <c r="N42">
        <v>65.128100000000003</v>
      </c>
      <c r="O42">
        <v>5154</v>
      </c>
      <c r="P42">
        <f t="shared" si="8"/>
        <v>32.564050000000002</v>
      </c>
      <c r="Q42">
        <f t="shared" si="10"/>
        <v>2335</v>
      </c>
      <c r="R42">
        <f t="shared" si="14"/>
        <v>2152.5</v>
      </c>
    </row>
    <row r="43" spans="1:18" x14ac:dyDescent="0.25">
      <c r="A43">
        <v>74.1494</v>
      </c>
      <c r="B43">
        <v>4408</v>
      </c>
      <c r="C43">
        <f t="shared" si="11"/>
        <v>37.0747</v>
      </c>
      <c r="D43">
        <f t="shared" si="13"/>
        <v>1206</v>
      </c>
      <c r="E43">
        <f>D43</f>
        <v>1206</v>
      </c>
      <c r="N43">
        <v>65.147599999999997</v>
      </c>
      <c r="O43">
        <v>5072</v>
      </c>
      <c r="P43">
        <f t="shared" si="8"/>
        <v>32.573799999999999</v>
      </c>
      <c r="Q43">
        <f t="shared" si="10"/>
        <v>2253</v>
      </c>
      <c r="R43">
        <f t="shared" si="14"/>
        <v>2073.5</v>
      </c>
    </row>
    <row r="44" spans="1:18" x14ac:dyDescent="0.25">
      <c r="A44">
        <v>74.168800000000005</v>
      </c>
      <c r="B44">
        <v>4612</v>
      </c>
      <c r="C44">
        <f t="shared" si="11"/>
        <v>37.084400000000002</v>
      </c>
      <c r="D44">
        <f t="shared" si="13"/>
        <v>1410</v>
      </c>
      <c r="E44">
        <f>D44-D33/2</f>
        <v>1410</v>
      </c>
      <c r="N44">
        <v>65.167000000000002</v>
      </c>
      <c r="O44">
        <v>4787</v>
      </c>
      <c r="P44">
        <f t="shared" si="8"/>
        <v>32.583500000000001</v>
      </c>
      <c r="Q44">
        <f t="shared" si="10"/>
        <v>1968</v>
      </c>
      <c r="R44">
        <f t="shared" si="14"/>
        <v>1677</v>
      </c>
    </row>
    <row r="45" spans="1:18" x14ac:dyDescent="0.25">
      <c r="A45">
        <v>74.188199999999995</v>
      </c>
      <c r="B45">
        <v>4909</v>
      </c>
      <c r="C45">
        <f t="shared" si="11"/>
        <v>37.094099999999997</v>
      </c>
      <c r="D45">
        <f t="shared" si="13"/>
        <v>1707</v>
      </c>
      <c r="E45">
        <f t="shared" ref="E45:E83" si="15">D45-D34/2</f>
        <v>1673</v>
      </c>
      <c r="N45">
        <v>65.186499999999995</v>
      </c>
      <c r="O45">
        <v>4696</v>
      </c>
      <c r="P45">
        <f t="shared" si="8"/>
        <v>32.593249999999998</v>
      </c>
      <c r="Q45">
        <f t="shared" si="10"/>
        <v>1877</v>
      </c>
      <c r="R45">
        <f t="shared" si="14"/>
        <v>1365.5</v>
      </c>
    </row>
    <row r="46" spans="1:18" x14ac:dyDescent="0.25">
      <c r="A46">
        <v>74.207700000000003</v>
      </c>
      <c r="B46">
        <v>5233</v>
      </c>
      <c r="C46">
        <f t="shared" si="11"/>
        <v>37.103850000000001</v>
      </c>
      <c r="D46">
        <f t="shared" si="13"/>
        <v>2031</v>
      </c>
      <c r="E46">
        <f t="shared" si="15"/>
        <v>1951.5</v>
      </c>
      <c r="N46">
        <v>65.2059</v>
      </c>
      <c r="O46">
        <v>4614</v>
      </c>
      <c r="P46">
        <f t="shared" si="8"/>
        <v>32.60295</v>
      </c>
      <c r="Q46">
        <f t="shared" si="10"/>
        <v>1795</v>
      </c>
      <c r="R46">
        <f t="shared" si="14"/>
        <v>1179</v>
      </c>
    </row>
    <row r="47" spans="1:18" x14ac:dyDescent="0.25">
      <c r="A47">
        <v>74.227099999999993</v>
      </c>
      <c r="B47">
        <v>5456</v>
      </c>
      <c r="C47">
        <f t="shared" si="11"/>
        <v>37.113549999999996</v>
      </c>
      <c r="D47">
        <f t="shared" si="13"/>
        <v>2254</v>
      </c>
      <c r="E47">
        <f t="shared" si="15"/>
        <v>2193.5</v>
      </c>
      <c r="N47">
        <v>65.225300000000004</v>
      </c>
      <c r="O47">
        <v>4545</v>
      </c>
      <c r="P47">
        <f t="shared" si="8"/>
        <v>32.612650000000002</v>
      </c>
      <c r="Q47">
        <f t="shared" si="10"/>
        <v>1726</v>
      </c>
      <c r="R47">
        <f t="shared" si="14"/>
        <v>900.5</v>
      </c>
    </row>
    <row r="48" spans="1:18" x14ac:dyDescent="0.25">
      <c r="A48">
        <v>74.246600000000001</v>
      </c>
      <c r="B48">
        <v>5416</v>
      </c>
      <c r="C48">
        <f t="shared" si="11"/>
        <v>37.1233</v>
      </c>
      <c r="D48">
        <f t="shared" si="13"/>
        <v>2214</v>
      </c>
      <c r="E48">
        <f t="shared" si="15"/>
        <v>2067</v>
      </c>
      <c r="N48">
        <v>65.244799999999998</v>
      </c>
      <c r="O48">
        <v>4583</v>
      </c>
      <c r="P48">
        <f t="shared" si="8"/>
        <v>32.622399999999999</v>
      </c>
      <c r="Q48">
        <f t="shared" si="10"/>
        <v>1764</v>
      </c>
      <c r="R48">
        <f t="shared" si="14"/>
        <v>820</v>
      </c>
    </row>
    <row r="49" spans="1:18" x14ac:dyDescent="0.25">
      <c r="A49">
        <v>74.266000000000005</v>
      </c>
      <c r="B49">
        <v>5386</v>
      </c>
      <c r="C49">
        <f t="shared" si="11"/>
        <v>37.133000000000003</v>
      </c>
      <c r="D49">
        <f t="shared" si="13"/>
        <v>2184</v>
      </c>
      <c r="E49">
        <f t="shared" si="15"/>
        <v>2004.5</v>
      </c>
      <c r="N49">
        <v>65.264200000000002</v>
      </c>
      <c r="O49">
        <v>4612</v>
      </c>
      <c r="P49">
        <f t="shared" si="8"/>
        <v>32.632100000000001</v>
      </c>
      <c r="Q49">
        <f t="shared" si="10"/>
        <v>1793</v>
      </c>
      <c r="R49">
        <f t="shared" si="14"/>
        <v>699</v>
      </c>
    </row>
    <row r="50" spans="1:18" x14ac:dyDescent="0.25">
      <c r="A50">
        <v>74.285499999999999</v>
      </c>
      <c r="B50">
        <v>5412</v>
      </c>
      <c r="C50">
        <f t="shared" si="11"/>
        <v>37.142749999999999</v>
      </c>
      <c r="D50">
        <f t="shared" si="13"/>
        <v>2210</v>
      </c>
      <c r="E50">
        <f t="shared" si="15"/>
        <v>2071</v>
      </c>
      <c r="N50">
        <v>65.283699999999996</v>
      </c>
      <c r="O50">
        <v>4358</v>
      </c>
      <c r="P50">
        <f t="shared" si="8"/>
        <v>32.641849999999998</v>
      </c>
      <c r="Q50">
        <f t="shared" si="10"/>
        <v>1539</v>
      </c>
      <c r="R50">
        <f t="shared" si="14"/>
        <v>391.5</v>
      </c>
    </row>
    <row r="51" spans="1:18" x14ac:dyDescent="0.25">
      <c r="A51">
        <v>74.304900000000004</v>
      </c>
      <c r="B51">
        <v>5151</v>
      </c>
      <c r="C51">
        <f t="shared" si="11"/>
        <v>37.152450000000002</v>
      </c>
      <c r="D51">
        <f t="shared" si="13"/>
        <v>1949</v>
      </c>
      <c r="E51">
        <f t="shared" si="15"/>
        <v>1720.5</v>
      </c>
      <c r="N51">
        <v>65.303100000000001</v>
      </c>
      <c r="O51">
        <v>4131</v>
      </c>
      <c r="P51">
        <f t="shared" si="8"/>
        <v>32.65155</v>
      </c>
      <c r="Q51">
        <f t="shared" si="10"/>
        <v>1312</v>
      </c>
      <c r="R51">
        <f t="shared" si="14"/>
        <v>206.5</v>
      </c>
    </row>
    <row r="52" spans="1:18" x14ac:dyDescent="0.25">
      <c r="A52">
        <v>74.324299999999994</v>
      </c>
      <c r="B52">
        <v>4859</v>
      </c>
      <c r="C52">
        <f t="shared" si="11"/>
        <v>37.162149999999997</v>
      </c>
      <c r="D52">
        <f t="shared" si="13"/>
        <v>1657</v>
      </c>
      <c r="E52">
        <f t="shared" si="15"/>
        <v>1369.5</v>
      </c>
      <c r="N52">
        <v>65.322599999999994</v>
      </c>
      <c r="O52">
        <v>4204</v>
      </c>
      <c r="P52">
        <f t="shared" si="8"/>
        <v>32.661299999999997</v>
      </c>
      <c r="Q52">
        <f t="shared" si="10"/>
        <v>1385</v>
      </c>
      <c r="R52">
        <f t="shared" si="14"/>
        <v>217.5</v>
      </c>
    </row>
    <row r="53" spans="1:18" x14ac:dyDescent="0.25">
      <c r="A53">
        <v>74.343800000000002</v>
      </c>
      <c r="B53">
        <v>4813</v>
      </c>
      <c r="C53">
        <f t="shared" si="11"/>
        <v>37.171900000000001</v>
      </c>
      <c r="D53">
        <f t="shared" si="13"/>
        <v>1611</v>
      </c>
      <c r="E53">
        <f t="shared" si="15"/>
        <v>1179</v>
      </c>
      <c r="N53">
        <v>65.341999999999999</v>
      </c>
      <c r="O53">
        <v>3973</v>
      </c>
      <c r="P53">
        <f t="shared" si="8"/>
        <v>32.670999999999999</v>
      </c>
      <c r="Q53">
        <f t="shared" si="10"/>
        <v>1154</v>
      </c>
      <c r="R53">
        <f t="shared" si="14"/>
        <v>27.5</v>
      </c>
    </row>
    <row r="54" spans="1:18" x14ac:dyDescent="0.25">
      <c r="A54">
        <v>74.363200000000006</v>
      </c>
      <c r="B54">
        <v>4711</v>
      </c>
      <c r="C54">
        <f t="shared" si="11"/>
        <v>37.181600000000003</v>
      </c>
      <c r="D54">
        <f t="shared" si="13"/>
        <v>1509</v>
      </c>
      <c r="E54">
        <f t="shared" si="15"/>
        <v>906</v>
      </c>
      <c r="N54">
        <v>65.361400000000003</v>
      </c>
      <c r="O54">
        <v>3806</v>
      </c>
      <c r="P54">
        <f t="shared" si="8"/>
        <v>32.680700000000002</v>
      </c>
      <c r="Q54">
        <f t="shared" si="10"/>
        <v>987</v>
      </c>
      <c r="R54">
        <f t="shared" si="14"/>
        <v>3</v>
      </c>
    </row>
    <row r="55" spans="1:18" x14ac:dyDescent="0.25">
      <c r="A55">
        <v>74.3827</v>
      </c>
      <c r="B55">
        <v>4585</v>
      </c>
      <c r="C55">
        <f t="shared" si="11"/>
        <v>37.19135</v>
      </c>
      <c r="D55">
        <f t="shared" si="13"/>
        <v>1383</v>
      </c>
      <c r="E55">
        <f t="shared" si="15"/>
        <v>678</v>
      </c>
      <c r="N55">
        <v>65.380899999999997</v>
      </c>
      <c r="O55">
        <v>3506</v>
      </c>
      <c r="P55">
        <f t="shared" si="8"/>
        <v>32.690449999999998</v>
      </c>
      <c r="Q55">
        <f t="shared" si="10"/>
        <v>687</v>
      </c>
      <c r="R55">
        <f t="shared" si="14"/>
        <v>-251.5</v>
      </c>
    </row>
    <row r="56" spans="1:18" x14ac:dyDescent="0.25">
      <c r="A56">
        <v>74.402100000000004</v>
      </c>
      <c r="B56">
        <v>4516</v>
      </c>
      <c r="C56">
        <f t="shared" si="11"/>
        <v>37.201050000000002</v>
      </c>
      <c r="D56">
        <f t="shared" si="13"/>
        <v>1314</v>
      </c>
      <c r="E56">
        <f t="shared" si="15"/>
        <v>460.5</v>
      </c>
      <c r="N56">
        <v>65.400300000000001</v>
      </c>
      <c r="O56">
        <v>3470</v>
      </c>
      <c r="P56">
        <f t="shared" si="8"/>
        <v>32.700150000000001</v>
      </c>
      <c r="Q56">
        <f t="shared" si="10"/>
        <v>651</v>
      </c>
      <c r="R56">
        <f t="shared" si="14"/>
        <v>-246.5</v>
      </c>
    </row>
    <row r="57" spans="1:18" x14ac:dyDescent="0.25">
      <c r="A57">
        <v>74.421599999999998</v>
      </c>
      <c r="B57">
        <v>4519</v>
      </c>
      <c r="C57">
        <f t="shared" si="11"/>
        <v>37.210799999999999</v>
      </c>
      <c r="D57">
        <f t="shared" si="13"/>
        <v>1317</v>
      </c>
      <c r="E57">
        <f t="shared" si="15"/>
        <v>301.5</v>
      </c>
      <c r="N57">
        <v>65.419799999999995</v>
      </c>
      <c r="O57">
        <v>3415</v>
      </c>
      <c r="P57">
        <f t="shared" si="8"/>
        <v>32.709899999999998</v>
      </c>
      <c r="Q57">
        <f t="shared" si="10"/>
        <v>596</v>
      </c>
      <c r="R57">
        <f t="shared" si="14"/>
        <v>-267</v>
      </c>
    </row>
    <row r="58" spans="1:18" x14ac:dyDescent="0.25">
      <c r="A58">
        <v>74.441000000000003</v>
      </c>
      <c r="B58">
        <v>4533</v>
      </c>
      <c r="C58">
        <f t="shared" si="11"/>
        <v>37.220500000000001</v>
      </c>
      <c r="D58">
        <f t="shared" si="13"/>
        <v>1331</v>
      </c>
      <c r="E58">
        <f t="shared" si="15"/>
        <v>204</v>
      </c>
      <c r="N58">
        <v>65.4392</v>
      </c>
      <c r="O58">
        <v>3235</v>
      </c>
      <c r="P58">
        <f t="shared" si="8"/>
        <v>32.7196</v>
      </c>
      <c r="Q58">
        <f t="shared" si="10"/>
        <v>416</v>
      </c>
      <c r="R58">
        <f t="shared" si="14"/>
        <v>-466</v>
      </c>
    </row>
    <row r="59" spans="1:18" x14ac:dyDescent="0.25">
      <c r="A59">
        <v>74.460400000000007</v>
      </c>
      <c r="B59">
        <v>4532</v>
      </c>
      <c r="C59">
        <f t="shared" si="11"/>
        <v>37.230200000000004</v>
      </c>
      <c r="D59">
        <f t="shared" si="13"/>
        <v>1330</v>
      </c>
      <c r="E59">
        <f t="shared" si="15"/>
        <v>223</v>
      </c>
      <c r="N59">
        <v>65.458699999999993</v>
      </c>
      <c r="O59">
        <v>3289</v>
      </c>
      <c r="P59">
        <f t="shared" si="8"/>
        <v>32.729349999999997</v>
      </c>
      <c r="Q59">
        <f t="shared" si="10"/>
        <v>470</v>
      </c>
      <c r="R59">
        <f t="shared" si="14"/>
        <v>-426.5</v>
      </c>
    </row>
    <row r="60" spans="1:18" x14ac:dyDescent="0.25">
      <c r="A60">
        <v>74.479900000000001</v>
      </c>
      <c r="B60">
        <v>4470</v>
      </c>
      <c r="C60">
        <f t="shared" si="11"/>
        <v>37.23995</v>
      </c>
      <c r="D60">
        <f t="shared" si="13"/>
        <v>1268</v>
      </c>
      <c r="E60">
        <f t="shared" si="15"/>
        <v>176</v>
      </c>
      <c r="N60">
        <v>65.478099999999998</v>
      </c>
      <c r="O60">
        <v>3152</v>
      </c>
      <c r="P60">
        <f t="shared" si="8"/>
        <v>32.739049999999999</v>
      </c>
      <c r="Q60">
        <f t="shared" si="10"/>
        <v>333</v>
      </c>
      <c r="R60">
        <f t="shared" si="14"/>
        <v>-436.5</v>
      </c>
    </row>
    <row r="61" spans="1:18" x14ac:dyDescent="0.25">
      <c r="A61">
        <v>74.499300000000005</v>
      </c>
      <c r="B61">
        <v>4307</v>
      </c>
      <c r="C61">
        <f t="shared" si="11"/>
        <v>37.249650000000003</v>
      </c>
      <c r="D61">
        <f t="shared" si="13"/>
        <v>1105</v>
      </c>
      <c r="E61">
        <f t="shared" si="15"/>
        <v>0</v>
      </c>
      <c r="N61">
        <v>65.497500000000002</v>
      </c>
      <c r="O61">
        <v>3022</v>
      </c>
      <c r="P61">
        <f t="shared" si="8"/>
        <v>32.748750000000001</v>
      </c>
      <c r="Q61">
        <f t="shared" si="10"/>
        <v>203</v>
      </c>
      <c r="R61">
        <f t="shared" si="14"/>
        <v>-453</v>
      </c>
    </row>
    <row r="62" spans="1:18" x14ac:dyDescent="0.25">
      <c r="A62">
        <v>74.518799999999999</v>
      </c>
      <c r="B62">
        <v>4123</v>
      </c>
      <c r="C62">
        <f t="shared" si="11"/>
        <v>37.259399999999999</v>
      </c>
      <c r="D62">
        <f t="shared" si="13"/>
        <v>921</v>
      </c>
      <c r="E62">
        <f t="shared" si="15"/>
        <v>-53.5</v>
      </c>
      <c r="N62">
        <v>65.516999999999996</v>
      </c>
      <c r="O62">
        <v>3012</v>
      </c>
      <c r="P62">
        <f t="shared" si="8"/>
        <v>32.758499999999998</v>
      </c>
      <c r="Q62">
        <f t="shared" si="10"/>
        <v>193</v>
      </c>
      <c r="R62">
        <f t="shared" si="14"/>
        <v>-499.5</v>
      </c>
    </row>
    <row r="63" spans="1:18" x14ac:dyDescent="0.25">
      <c r="A63">
        <v>74.538200000000003</v>
      </c>
      <c r="B63">
        <v>4039</v>
      </c>
      <c r="C63">
        <f t="shared" si="11"/>
        <v>37.269100000000002</v>
      </c>
      <c r="D63">
        <f t="shared" si="13"/>
        <v>837</v>
      </c>
      <c r="E63">
        <f t="shared" si="15"/>
        <v>8.5</v>
      </c>
      <c r="N63">
        <v>65.5364</v>
      </c>
      <c r="O63">
        <v>3012</v>
      </c>
      <c r="P63">
        <f t="shared" si="8"/>
        <v>32.7682</v>
      </c>
      <c r="Q63">
        <f t="shared" si="10"/>
        <v>193</v>
      </c>
      <c r="R63">
        <f t="shared" si="14"/>
        <v>-384</v>
      </c>
    </row>
    <row r="64" spans="1:18" x14ac:dyDescent="0.25">
      <c r="A64">
        <v>74.557699999999997</v>
      </c>
      <c r="B64">
        <v>3849</v>
      </c>
      <c r="C64">
        <f t="shared" si="11"/>
        <v>37.278849999999998</v>
      </c>
      <c r="D64">
        <f t="shared" si="13"/>
        <v>647</v>
      </c>
      <c r="E64">
        <f t="shared" si="15"/>
        <v>-158.5</v>
      </c>
      <c r="N64">
        <v>65.555899999999994</v>
      </c>
      <c r="O64">
        <v>3025</v>
      </c>
      <c r="P64">
        <f t="shared" si="8"/>
        <v>32.777949999999997</v>
      </c>
      <c r="Q64">
        <f t="shared" si="10"/>
        <v>206</v>
      </c>
      <c r="R64">
        <f t="shared" si="14"/>
        <v>-287.5</v>
      </c>
    </row>
    <row r="65" spans="1:18" x14ac:dyDescent="0.25">
      <c r="A65">
        <v>74.577100000000002</v>
      </c>
      <c r="B65">
        <v>3767</v>
      </c>
      <c r="C65">
        <f t="shared" si="11"/>
        <v>37.288550000000001</v>
      </c>
      <c r="D65">
        <f t="shared" si="13"/>
        <v>565</v>
      </c>
      <c r="E65">
        <f t="shared" si="15"/>
        <v>-189.5</v>
      </c>
      <c r="N65">
        <v>65.575299999999999</v>
      </c>
      <c r="O65">
        <v>3047</v>
      </c>
      <c r="P65">
        <f t="shared" si="8"/>
        <v>32.787649999999999</v>
      </c>
      <c r="Q65">
        <f t="shared" si="10"/>
        <v>228</v>
      </c>
      <c r="R65">
        <f t="shared" si="14"/>
        <v>-115.5</v>
      </c>
    </row>
    <row r="66" spans="1:18" x14ac:dyDescent="0.25">
      <c r="A66">
        <v>74.596500000000006</v>
      </c>
      <c r="B66">
        <v>3680</v>
      </c>
      <c r="C66">
        <f t="shared" si="11"/>
        <v>37.298250000000003</v>
      </c>
      <c r="D66">
        <f t="shared" si="13"/>
        <v>478</v>
      </c>
      <c r="E66">
        <f t="shared" si="15"/>
        <v>-213.5</v>
      </c>
      <c r="N66">
        <v>65.594800000000006</v>
      </c>
      <c r="O66">
        <v>3024</v>
      </c>
      <c r="P66">
        <f t="shared" si="8"/>
        <v>32.797400000000003</v>
      </c>
      <c r="Q66">
        <f t="shared" si="10"/>
        <v>205</v>
      </c>
      <c r="R66">
        <f t="shared" si="14"/>
        <v>-120.5</v>
      </c>
    </row>
    <row r="67" spans="1:18" x14ac:dyDescent="0.25">
      <c r="A67">
        <v>74.616</v>
      </c>
      <c r="B67">
        <v>3498</v>
      </c>
      <c r="C67">
        <f t="shared" si="11"/>
        <v>37.308</v>
      </c>
      <c r="D67">
        <f t="shared" si="13"/>
        <v>296</v>
      </c>
      <c r="E67">
        <f t="shared" si="15"/>
        <v>-361</v>
      </c>
      <c r="N67">
        <v>65.614199999999997</v>
      </c>
      <c r="O67">
        <v>2890</v>
      </c>
      <c r="P67">
        <f t="shared" si="8"/>
        <v>32.807099999999998</v>
      </c>
      <c r="Q67">
        <f t="shared" si="10"/>
        <v>71</v>
      </c>
      <c r="R67">
        <f t="shared" si="14"/>
        <v>-227</v>
      </c>
    </row>
    <row r="68" spans="1:18" x14ac:dyDescent="0.25">
      <c r="A68">
        <v>74.635400000000004</v>
      </c>
      <c r="B68">
        <v>3471</v>
      </c>
      <c r="C68">
        <f t="shared" si="11"/>
        <v>37.317700000000002</v>
      </c>
      <c r="D68">
        <f t="shared" si="13"/>
        <v>269</v>
      </c>
      <c r="E68">
        <f t="shared" si="15"/>
        <v>-389.5</v>
      </c>
      <c r="N68">
        <v>65.633600000000001</v>
      </c>
      <c r="O68">
        <v>2981</v>
      </c>
      <c r="P68">
        <f t="shared" si="8"/>
        <v>32.816800000000001</v>
      </c>
      <c r="Q68">
        <f t="shared" si="10"/>
        <v>162</v>
      </c>
      <c r="R68">
        <f t="shared" si="14"/>
        <v>-46</v>
      </c>
    </row>
    <row r="69" spans="1:18" x14ac:dyDescent="0.25">
      <c r="A69">
        <v>74.654899999999998</v>
      </c>
      <c r="B69">
        <v>3409</v>
      </c>
      <c r="C69">
        <f t="shared" si="11"/>
        <v>37.327449999999999</v>
      </c>
      <c r="D69">
        <f t="shared" si="13"/>
        <v>207</v>
      </c>
      <c r="E69">
        <f t="shared" si="15"/>
        <v>-458.5</v>
      </c>
      <c r="N69">
        <v>65.653099999999995</v>
      </c>
      <c r="O69">
        <v>2973</v>
      </c>
      <c r="P69">
        <f t="shared" si="8"/>
        <v>32.826549999999997</v>
      </c>
      <c r="Q69">
        <f t="shared" si="10"/>
        <v>154</v>
      </c>
      <c r="R69">
        <f t="shared" si="14"/>
        <v>-81</v>
      </c>
    </row>
    <row r="70" spans="1:18" x14ac:dyDescent="0.25">
      <c r="A70">
        <v>74.674300000000002</v>
      </c>
      <c r="B70">
        <v>3422</v>
      </c>
      <c r="C70">
        <f t="shared" si="11"/>
        <v>37.337150000000001</v>
      </c>
      <c r="D70">
        <f t="shared" si="13"/>
        <v>220</v>
      </c>
      <c r="E70">
        <f t="shared" si="15"/>
        <v>-445</v>
      </c>
      <c r="N70">
        <v>65.672499999999999</v>
      </c>
      <c r="O70">
        <v>2876</v>
      </c>
      <c r="P70">
        <f t="shared" si="8"/>
        <v>32.83625</v>
      </c>
      <c r="Q70">
        <f t="shared" si="10"/>
        <v>57</v>
      </c>
      <c r="R70">
        <f t="shared" si="14"/>
        <v>-109.5</v>
      </c>
    </row>
    <row r="71" spans="1:18" x14ac:dyDescent="0.25">
      <c r="A71">
        <v>74.693700000000007</v>
      </c>
      <c r="B71">
        <v>3293</v>
      </c>
      <c r="C71">
        <f t="shared" si="11"/>
        <v>37.346850000000003</v>
      </c>
      <c r="D71">
        <f t="shared" si="13"/>
        <v>91</v>
      </c>
      <c r="E71">
        <f t="shared" si="15"/>
        <v>-543</v>
      </c>
      <c r="N71">
        <v>65.691999999999993</v>
      </c>
      <c r="O71">
        <v>2852</v>
      </c>
      <c r="P71">
        <f t="shared" si="8"/>
        <v>32.845999999999997</v>
      </c>
      <c r="Q71">
        <f t="shared" si="10"/>
        <v>33</v>
      </c>
      <c r="R71">
        <f t="shared" si="14"/>
        <v>-68.5</v>
      </c>
    </row>
    <row r="72" spans="1:18" x14ac:dyDescent="0.25">
      <c r="A72">
        <v>74.713200000000001</v>
      </c>
      <c r="B72">
        <v>3353</v>
      </c>
      <c r="C72">
        <f t="shared" si="11"/>
        <v>37.3566</v>
      </c>
      <c r="D72">
        <f t="shared" si="13"/>
        <v>151</v>
      </c>
      <c r="E72">
        <f t="shared" si="15"/>
        <v>-401.5</v>
      </c>
      <c r="N72">
        <v>65.711399999999998</v>
      </c>
      <c r="O72">
        <v>2825</v>
      </c>
      <c r="P72">
        <f t="shared" si="8"/>
        <v>32.855699999999999</v>
      </c>
      <c r="Q72">
        <f t="shared" si="10"/>
        <v>6</v>
      </c>
      <c r="R72">
        <f t="shared" si="14"/>
        <v>-90.5</v>
      </c>
    </row>
    <row r="73" spans="1:18" x14ac:dyDescent="0.25">
      <c r="A73">
        <v>74.732600000000005</v>
      </c>
      <c r="B73">
        <v>3311</v>
      </c>
      <c r="C73">
        <f t="shared" si="11"/>
        <v>37.366300000000003</v>
      </c>
      <c r="D73">
        <f t="shared" si="13"/>
        <v>109</v>
      </c>
      <c r="E73">
        <f t="shared" si="15"/>
        <v>-351.5</v>
      </c>
    </row>
    <row r="74" spans="1:18" x14ac:dyDescent="0.25">
      <c r="A74">
        <v>74.752099999999999</v>
      </c>
      <c r="B74">
        <v>3283</v>
      </c>
      <c r="C74">
        <f t="shared" si="11"/>
        <v>37.376049999999999</v>
      </c>
      <c r="D74">
        <f t="shared" si="13"/>
        <v>81</v>
      </c>
      <c r="E74">
        <f t="shared" si="15"/>
        <v>-337.5</v>
      </c>
    </row>
    <row r="75" spans="1:18" x14ac:dyDescent="0.25">
      <c r="A75">
        <v>74.771500000000003</v>
      </c>
      <c r="B75">
        <v>3375</v>
      </c>
      <c r="C75">
        <f t="shared" si="11"/>
        <v>37.385750000000002</v>
      </c>
      <c r="D75">
        <f t="shared" si="13"/>
        <v>173</v>
      </c>
      <c r="E75">
        <f t="shared" si="15"/>
        <v>-150.5</v>
      </c>
    </row>
    <row r="76" spans="1:18" x14ac:dyDescent="0.25">
      <c r="A76">
        <v>74.790999999999997</v>
      </c>
      <c r="B76">
        <v>3299</v>
      </c>
      <c r="C76">
        <f t="shared" si="11"/>
        <v>37.395499999999998</v>
      </c>
      <c r="D76">
        <f t="shared" si="13"/>
        <v>97</v>
      </c>
      <c r="E76">
        <f t="shared" si="15"/>
        <v>-185.5</v>
      </c>
    </row>
    <row r="77" spans="1:18" x14ac:dyDescent="0.25">
      <c r="A77">
        <v>74.810400000000001</v>
      </c>
      <c r="B77">
        <v>3322</v>
      </c>
      <c r="C77">
        <f t="shared" si="11"/>
        <v>37.405200000000001</v>
      </c>
      <c r="D77">
        <f t="shared" si="13"/>
        <v>120</v>
      </c>
      <c r="E77">
        <f t="shared" si="15"/>
        <v>-119</v>
      </c>
    </row>
    <row r="78" spans="1:18" x14ac:dyDescent="0.25">
      <c r="A78">
        <v>74.829800000000006</v>
      </c>
      <c r="B78">
        <v>3219</v>
      </c>
      <c r="C78">
        <f t="shared" si="11"/>
        <v>37.414900000000003</v>
      </c>
      <c r="D78">
        <f t="shared" si="13"/>
        <v>17</v>
      </c>
      <c r="E78">
        <f t="shared" si="15"/>
        <v>-131</v>
      </c>
    </row>
    <row r="79" spans="1:18" x14ac:dyDescent="0.25">
      <c r="A79">
        <v>74.849299999999999</v>
      </c>
      <c r="B79">
        <v>3218</v>
      </c>
      <c r="C79">
        <f t="shared" si="11"/>
        <v>37.42465</v>
      </c>
      <c r="D79">
        <f t="shared" si="13"/>
        <v>16</v>
      </c>
      <c r="E79">
        <f t="shared" si="15"/>
        <v>-118.5</v>
      </c>
    </row>
    <row r="80" spans="1:18" x14ac:dyDescent="0.25">
      <c r="A80">
        <v>74.868700000000004</v>
      </c>
      <c r="B80">
        <v>3234</v>
      </c>
      <c r="C80">
        <f t="shared" si="11"/>
        <v>37.434350000000002</v>
      </c>
      <c r="D80">
        <f t="shared" si="13"/>
        <v>32</v>
      </c>
      <c r="E80">
        <f t="shared" si="15"/>
        <v>-71.5</v>
      </c>
    </row>
    <row r="81" spans="1:5" x14ac:dyDescent="0.25">
      <c r="A81">
        <v>74.888199999999998</v>
      </c>
      <c r="B81">
        <v>3247</v>
      </c>
      <c r="C81">
        <f t="shared" ref="C81:C83" si="16">A81/2</f>
        <v>37.444099999999999</v>
      </c>
      <c r="D81">
        <f t="shared" si="13"/>
        <v>45</v>
      </c>
      <c r="E81">
        <f t="shared" si="15"/>
        <v>-65</v>
      </c>
    </row>
    <row r="82" spans="1:5" x14ac:dyDescent="0.25">
      <c r="A82">
        <v>74.907600000000002</v>
      </c>
      <c r="B82">
        <v>3263</v>
      </c>
      <c r="C82">
        <f t="shared" si="16"/>
        <v>37.453800000000001</v>
      </c>
      <c r="D82">
        <f t="shared" si="13"/>
        <v>61</v>
      </c>
      <c r="E82">
        <f t="shared" si="15"/>
        <v>15.5</v>
      </c>
    </row>
    <row r="83" spans="1:5" x14ac:dyDescent="0.25">
      <c r="A83">
        <v>74.927099999999996</v>
      </c>
      <c r="B83">
        <v>3194</v>
      </c>
      <c r="C83">
        <f t="shared" si="16"/>
        <v>37.463549999999998</v>
      </c>
      <c r="D83">
        <f t="shared" si="13"/>
        <v>-8</v>
      </c>
      <c r="E83">
        <f t="shared" si="15"/>
        <v>-83.5</v>
      </c>
    </row>
  </sheetData>
  <mergeCells count="4">
    <mergeCell ref="A1:D1"/>
    <mergeCell ref="N1:Q1"/>
    <mergeCell ref="A31:D31"/>
    <mergeCell ref="N26:Q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Дублет 1</vt:lpstr>
      <vt:lpstr>Дублет 2</vt:lpstr>
      <vt:lpstr>Дублет 3</vt:lpstr>
      <vt:lpstr>Дублет 4</vt:lpstr>
      <vt:lpstr>Дублет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 Сидоров</dc:creator>
  <cp:lastModifiedBy>Никита Сидоров</cp:lastModifiedBy>
  <dcterms:created xsi:type="dcterms:W3CDTF">2018-06-02T14:26:14Z</dcterms:created>
  <dcterms:modified xsi:type="dcterms:W3CDTF">2018-06-04T10:17:33Z</dcterms:modified>
</cp:coreProperties>
</file>